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February 2026\Weekly\"/>
    </mc:Choice>
  </mc:AlternateContent>
  <xr:revisionPtr revIDLastSave="0" documentId="13_ncr:1_{FB83FE4A-0F6F-48B2-9FE5-8EF07A5DD539}" xr6:coauthVersionLast="47" xr6:coauthVersionMax="47" xr10:uidLastSave="{00000000-0000-0000-0000-000000000000}"/>
  <bookViews>
    <workbookView xWindow="-110" yWindow="-110" windowWidth="19420" windowHeight="10300" xr2:uid="{DC108C3D-4453-4148-A911-9A24618F54F2}"/>
  </bookViews>
  <sheets>
    <sheet name="Monthly Portfolio" sheetId="1" r:id="rId1"/>
  </sheet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6" i="1" s="1"/>
  <c r="F75" i="1"/>
  <c r="F76" i="1" s="1"/>
  <c r="G71" i="1"/>
  <c r="G72" i="1" s="1"/>
  <c r="F71" i="1"/>
  <c r="F72" i="1" s="1"/>
  <c r="G64" i="1"/>
  <c r="G67" i="1" s="1"/>
  <c r="F64" i="1"/>
  <c r="F67" i="1" s="1"/>
  <c r="F57" i="1"/>
  <c r="G57" i="1"/>
  <c r="G58" i="1" s="1"/>
  <c r="G29" i="1"/>
  <c r="F29" i="1"/>
  <c r="F77" i="1"/>
  <c r="G77" i="1" s="1"/>
  <c r="F32" i="1" l="1"/>
  <c r="F58" i="1"/>
  <c r="G32" i="1"/>
</calcChain>
</file>

<file path=xl/sharedStrings.xml><?xml version="1.0" encoding="utf-8"?>
<sst xmlns="http://schemas.openxmlformats.org/spreadsheetml/2006/main" count="143" uniqueCount="118">
  <si>
    <t>Arudha Hybrid Long-Short Fund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</si>
  <si>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</si>
  <si>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</si>
  <si>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</si>
  <si>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</si>
  <si>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</si>
  <si>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</si>
  <si>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</si>
  <si>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</si>
  <si>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</si>
  <si>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Sub Total</t>
  </si>
  <si>
    <t>(b) Unlisted</t>
  </si>
  <si>
    <t>NIL</t>
  </si>
  <si>
    <t>Total</t>
  </si>
  <si>
    <t>Derivatives</t>
  </si>
  <si>
    <t>(a) Index / Stock Futures</t>
  </si>
  <si>
    <t>Debt Instruments</t>
  </si>
  <si>
    <t>(a) Listed / awaiting listing on Stock Exchange</t>
  </si>
  <si>
    <t>(b) Privately placed / Unlisted</t>
  </si>
  <si>
    <t>Money Market Instruments</t>
  </si>
  <si>
    <t>Treasury Bill</t>
  </si>
  <si>
    <t>Reverse Repo / TREPS</t>
  </si>
  <si>
    <t>Clearing Corporation of India Ltd</t>
  </si>
  <si>
    <t>Net Receivables / (Payables)</t>
  </si>
  <si>
    <t>GRAND TOTAL</t>
  </si>
  <si>
    <t>Monthly Portfolio Statement as on 15 February, 2026</t>
  </si>
  <si>
    <t>Delhivery Limited</t>
  </si>
  <si>
    <t>INE148O01028</t>
  </si>
  <si>
    <t>Aditya Birla Capital Ltd</t>
  </si>
  <si>
    <t>INE674K01013</t>
  </si>
  <si>
    <t>ICICI Bank Ltd</t>
  </si>
  <si>
    <t>INE090A01021</t>
  </si>
  <si>
    <t>Info Edge India Ltd</t>
  </si>
  <si>
    <t>INE663F01032</t>
  </si>
  <si>
    <t>Mahindra and Mahindra Ltd</t>
  </si>
  <si>
    <t>INE101A01026</t>
  </si>
  <si>
    <t>LIC Housing Finance Limited</t>
  </si>
  <si>
    <t>INE115A01026</t>
  </si>
  <si>
    <t>Larsen and Toubro Ltd</t>
  </si>
  <si>
    <t>INE018A01030</t>
  </si>
  <si>
    <t>Central Depository Services India LTD</t>
  </si>
  <si>
    <t>INE736A01011</t>
  </si>
  <si>
    <t>Maruti Suzuki India Ltd</t>
  </si>
  <si>
    <t>INE585B01010</t>
  </si>
  <si>
    <t>Asian Paints Ltd.</t>
  </si>
  <si>
    <t>INE021A01026</t>
  </si>
  <si>
    <t>Divi's Laboratories Ltd.</t>
  </si>
  <si>
    <t>INE361B01024</t>
  </si>
  <si>
    <t>Dr. Reddy's Laboratories Ltd.</t>
  </si>
  <si>
    <t>INE089A01031</t>
  </si>
  <si>
    <t>Godrej Consumer Products Ltd.</t>
  </si>
  <si>
    <t>INE102D01028</t>
  </si>
  <si>
    <t>Hindustan Petroleum Corporation Ltd.</t>
  </si>
  <si>
    <t>INE094A01015</t>
  </si>
  <si>
    <t>JSW Steel Ltd.</t>
  </si>
  <si>
    <t>INE019A01038</t>
  </si>
  <si>
    <t>Kotak Mahindra Bank Ltd.</t>
  </si>
  <si>
    <t>INE237A01036</t>
  </si>
  <si>
    <t>Sammaan Capital Ltd.</t>
  </si>
  <si>
    <t>INE148I01020</t>
  </si>
  <si>
    <t>SRF Ltd.</t>
  </si>
  <si>
    <t>INE647A01010</t>
  </si>
  <si>
    <t>Tata Consumer Products Ltd.</t>
  </si>
  <si>
    <t>INE192A01025</t>
  </si>
  <si>
    <t>Tata Technologies Ltd.</t>
  </si>
  <si>
    <t>INE142M01025</t>
  </si>
  <si>
    <t>Tata Consultancy Services Ltd.</t>
  </si>
  <si>
    <t>INE467B01029</t>
  </si>
  <si>
    <t>Titan Company Ltd.</t>
  </si>
  <si>
    <t>INE280A01028</t>
  </si>
  <si>
    <t>7.42% SIDBI 2029(SR- VII) 12/03/2029</t>
  </si>
  <si>
    <t>INE556F08KW0</t>
  </si>
  <si>
    <t>INE514E08GF5</t>
  </si>
  <si>
    <t>7.85% Bajaj Housing Finance (01/09/2028)</t>
  </si>
  <si>
    <t>INE377Y07433</t>
  </si>
  <si>
    <t>91 DAYS T-BILL - 23/04/2026</t>
  </si>
  <si>
    <t>IN002025X422</t>
  </si>
  <si>
    <t>Transport Services</t>
  </si>
  <si>
    <t>Finance</t>
  </si>
  <si>
    <t>Banks</t>
  </si>
  <si>
    <t>Retailing</t>
  </si>
  <si>
    <t>Automobiles</t>
  </si>
  <si>
    <t>Construction</t>
  </si>
  <si>
    <t>Capital Markets</t>
  </si>
  <si>
    <t>Consumer Durables</t>
  </si>
  <si>
    <t>Pharmaceuticals &amp; Biotechnology</t>
  </si>
  <si>
    <t>Personal Products</t>
  </si>
  <si>
    <t>Petroleum Products</t>
  </si>
  <si>
    <t>Ferrous Metals</t>
  </si>
  <si>
    <t>Chemicals &amp; Petrochemicals</t>
  </si>
  <si>
    <t>Agricultural Food &amp; other Products</t>
  </si>
  <si>
    <t>IT - Services</t>
  </si>
  <si>
    <t>IT - Software</t>
  </si>
  <si>
    <t>CRISIL AAA</t>
  </si>
  <si>
    <t>Sovereign</t>
  </si>
  <si>
    <t>7.12%EXIM BOND(Sr. AA 03) 27/06/2030</t>
  </si>
  <si>
    <t>Aditya Birla Capital Ltd 24/02/2026</t>
  </si>
  <si>
    <t>Asian Paints Ltd. 24/02/2026</t>
  </si>
  <si>
    <t>Central Depository Services India LTD 24/02/2026</t>
  </si>
  <si>
    <t>Delhivery Limited 24/02/2026</t>
  </si>
  <si>
    <t>Divi's Laboratories Ltd. 24/02/2026</t>
  </si>
  <si>
    <t>Dr. Reddy's Laboratories Ltd. 24/02/2026</t>
  </si>
  <si>
    <t>Godrej Consumer Products Ltd. 24/02/2026</t>
  </si>
  <si>
    <t>Hindustan Petroleum Corporation Ltd. 24/02/2026</t>
  </si>
  <si>
    <t>ICICI Bank Ltd 24/02/2026</t>
  </si>
  <si>
    <t>JSW Steel Ltd. 24/02/2026</t>
  </si>
  <si>
    <t>Kotak Mahindra Bank Ltd. 24/02/2026</t>
  </si>
  <si>
    <t>LIC Housing Finance Limited 24/02/2026</t>
  </si>
  <si>
    <t>Larsen and Toubro Ltd 24/02/2026</t>
  </si>
  <si>
    <t>Mahindra and Mahindra Ltd 24/02/2026</t>
  </si>
  <si>
    <t>Maruti Suzuki India Ltd 24/02/2026</t>
  </si>
  <si>
    <t>Sammaan Capital Ltd. 24/02/2026</t>
  </si>
  <si>
    <t>SRF Ltd. 24/02/2026</t>
  </si>
  <si>
    <t>Tata Consumer Products Ltd. 24/02/2026</t>
  </si>
  <si>
    <t>Tata Technologies Ltd. 24/02/2026</t>
  </si>
  <si>
    <t>Tata Consultancy Services Ltd. 24/02/2026</t>
  </si>
  <si>
    <t>Titan Company Ltd. 24/02/2026</t>
  </si>
  <si>
    <t>Info Edge India Ltd 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</si>
</sst>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%"/>
  </numFmts>
  <fonts count="6">
    <font>
      <sz val="11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10" fontId="2" fillId="0" borderId="5" xfId="2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0" fontId="1" fillId="0" borderId="8" xfId="2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10" fontId="1" fillId="0" borderId="8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left" vertical="top" wrapText="1"/>
    </xf>
    <xf numFmtId="10" fontId="2" fillId="0" borderId="6" xfId="2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5" fontId="2" fillId="0" borderId="6" xfId="0" applyNumberFormat="1" applyFont="1" applyBorder="1" applyAlignment="1">
      <alignment horizontal="right" vertical="top" wrapText="1"/>
    </xf>
    <xf numFmtId="43" fontId="1" fillId="0" borderId="11" xfId="1" applyFont="1" applyBorder="1" applyAlignment="1">
      <alignment horizontal="right" vertical="top" wrapText="1"/>
    </xf>
    <xf numFmtId="0" fontId="1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right" vertical="top" wrapText="1"/>
    </xf>
    <xf numFmtId="10" fontId="1" fillId="0" borderId="17" xfId="2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B5BA-C7D3-4ADE-BD4B-6F3AA46AB317}">
  <dimension ref="B1:H79"/>
  <sheetViews>
    <sheetView tabSelected="1" workbookViewId="0">
      <selection activeCell="B1" sqref="B1"/>
    </sheetView>
  </sheetViews>
  <sheetFormatPr defaultRowHeight="14.5"/>
  <cols>
    <col min="2" max="2" width="49.453125" bestFit="1" customWidth="1"/>
    <col min="3" max="3" width="12.54296875" bestFit="1" customWidth="1"/>
    <col min="4" max="4" width="26.08984375" bestFit="1" customWidth="1"/>
    <col min="5" max="5" width="8.08984375" bestFit="1" customWidth="1"/>
    <col min="6" max="6" width="14.7265625" bestFit="1" customWidth="1"/>
    <col min="7" max="7" width="8.1796875" bestFit="1" customWidth="1"/>
    <col min="8" max="8" width="7.26953125" bestFit="1" customWidth="1"/>
  </cols>
  <sheetData>
    <row r="1" spans="2:8" ht="16" customHeight="1">
      <c r="B1" s="1" t="s">
        <v>0</v>
      </c>
      <c r="C1" s="2"/>
      <c r="D1" s="2"/>
      <c r="E1" s="2"/>
      <c r="F1" s="2"/>
      <c r="G1" s="2"/>
      <c r="H1" s="2"/>
    </row>
    <row r="2" spans="2:8" ht="13" customHeight="1">
      <c r="B2" s="3"/>
      <c r="C2" s="2"/>
      <c r="D2" s="2"/>
      <c r="E2" s="2"/>
      <c r="F2" s="2"/>
      <c r="G2" s="2"/>
      <c r="H2" s="2"/>
    </row>
    <row r="3" spans="2:8" ht="13" customHeight="1" thickBot="1">
      <c r="B3" s="5" t="s">
        <v>25</v>
      </c>
      <c r="C3" s="2"/>
      <c r="D3" s="2"/>
      <c r="E3" s="2"/>
      <c r="F3" s="2"/>
      <c r="G3" s="2"/>
      <c r="H3" s="2"/>
    </row>
    <row r="4" spans="2:8" ht="28" customHeight="1"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</row>
    <row r="5" spans="2:8" ht="13" customHeight="1">
      <c r="B5" s="10" t="s">
        <v>8</v>
      </c>
      <c r="C5" s="11"/>
      <c r="D5" s="11"/>
      <c r="E5" s="11"/>
      <c r="F5" s="11"/>
      <c r="G5" s="11"/>
      <c r="H5" s="12"/>
    </row>
    <row r="6" spans="2:8" ht="13" customHeight="1">
      <c r="B6" s="10" t="s">
        <v>9</v>
      </c>
      <c r="C6" s="11"/>
      <c r="D6" s="11"/>
      <c r="E6" s="11"/>
      <c r="F6" s="2"/>
      <c r="G6" s="13"/>
      <c r="H6" s="12"/>
    </row>
    <row r="7" spans="2:8" ht="13" customHeight="1">
      <c r="B7" s="14" t="s">
        <v>26</v>
      </c>
      <c r="C7" s="11" t="s">
        <v>27</v>
      </c>
      <c r="D7" s="11" t="s">
        <v>77</v>
      </c>
      <c r="E7" s="15">
        <v>16600</v>
      </c>
      <c r="F7" s="16">
        <v>69.811300000000003</v>
      </c>
      <c r="G7" s="17">
        <v>1.7212000000000002E-2</v>
      </c>
      <c r="H7" s="18"/>
    </row>
    <row r="8" spans="2:8" ht="13" customHeight="1">
      <c r="B8" s="14" t="s">
        <v>28</v>
      </c>
      <c r="C8" s="11" t="s">
        <v>29</v>
      </c>
      <c r="D8" s="11" t="s">
        <v>78</v>
      </c>
      <c r="E8" s="15">
        <v>18600</v>
      </c>
      <c r="F8" s="16">
        <v>62.533200000000001</v>
      </c>
      <c r="G8" s="17">
        <v>1.5417E-2</v>
      </c>
      <c r="H8" s="18"/>
    </row>
    <row r="9" spans="2:8" ht="13" customHeight="1">
      <c r="B9" s="14" t="s">
        <v>30</v>
      </c>
      <c r="C9" s="11" t="s">
        <v>31</v>
      </c>
      <c r="D9" s="11" t="s">
        <v>79</v>
      </c>
      <c r="E9" s="15">
        <v>4900</v>
      </c>
      <c r="F9" s="16">
        <v>69.315399999999997</v>
      </c>
      <c r="G9" s="17">
        <v>1.7089E-2</v>
      </c>
      <c r="H9" s="18"/>
    </row>
    <row r="10" spans="2:8" ht="13" customHeight="1">
      <c r="B10" s="14" t="s">
        <v>32</v>
      </c>
      <c r="C10" s="11" t="s">
        <v>33</v>
      </c>
      <c r="D10" s="11" t="s">
        <v>80</v>
      </c>
      <c r="E10" s="15">
        <v>5625</v>
      </c>
      <c r="F10" s="16">
        <v>64.186875000000001</v>
      </c>
      <c r="G10" s="17">
        <v>1.5824999999999999E-2</v>
      </c>
      <c r="H10" s="18"/>
    </row>
    <row r="11" spans="2:8" ht="13" customHeight="1">
      <c r="B11" s="14" t="s">
        <v>34</v>
      </c>
      <c r="C11" s="11" t="s">
        <v>35</v>
      </c>
      <c r="D11" s="11" t="s">
        <v>81</v>
      </c>
      <c r="E11" s="15">
        <v>2000</v>
      </c>
      <c r="F11" s="16">
        <v>70.668000000000006</v>
      </c>
      <c r="G11" s="17">
        <v>1.7423000000000001E-2</v>
      </c>
      <c r="H11" s="18"/>
    </row>
    <row r="12" spans="2:8" ht="13" customHeight="1">
      <c r="B12" s="14" t="s">
        <v>36</v>
      </c>
      <c r="C12" s="11" t="s">
        <v>37</v>
      </c>
      <c r="D12" s="11" t="s">
        <v>78</v>
      </c>
      <c r="E12" s="15">
        <v>13000</v>
      </c>
      <c r="F12" s="16">
        <v>65.994500000000002</v>
      </c>
      <c r="G12" s="17">
        <v>1.6271000000000001E-2</v>
      </c>
      <c r="H12" s="18"/>
    </row>
    <row r="13" spans="2:8" ht="13" customHeight="1">
      <c r="B13" s="14" t="s">
        <v>38</v>
      </c>
      <c r="C13" s="11" t="s">
        <v>39</v>
      </c>
      <c r="D13" s="11" t="s">
        <v>82</v>
      </c>
      <c r="E13" s="15">
        <v>1575</v>
      </c>
      <c r="F13" s="16">
        <v>65.738924999999995</v>
      </c>
      <c r="G13" s="17">
        <v>1.6208E-2</v>
      </c>
      <c r="H13" s="18"/>
    </row>
    <row r="14" spans="2:8" ht="13" customHeight="1">
      <c r="B14" s="14" t="s">
        <v>40</v>
      </c>
      <c r="C14" s="11" t="s">
        <v>41</v>
      </c>
      <c r="D14" s="11" t="s">
        <v>83</v>
      </c>
      <c r="E14" s="15">
        <v>5225</v>
      </c>
      <c r="F14" s="16">
        <v>69.769424999999998</v>
      </c>
      <c r="G14" s="17">
        <v>1.7201000000000001E-2</v>
      </c>
      <c r="H14" s="18"/>
    </row>
    <row r="15" spans="2:8" ht="13" customHeight="1">
      <c r="B15" s="14" t="s">
        <v>42</v>
      </c>
      <c r="C15" s="11" t="s">
        <v>43</v>
      </c>
      <c r="D15" s="11" t="s">
        <v>81</v>
      </c>
      <c r="E15" s="15">
        <v>400</v>
      </c>
      <c r="F15" s="16">
        <v>60.948</v>
      </c>
      <c r="G15" s="17">
        <v>1.5026999999999999E-2</v>
      </c>
      <c r="H15" s="18"/>
    </row>
    <row r="16" spans="2:8" ht="13" customHeight="1">
      <c r="B16" s="14" t="s">
        <v>44</v>
      </c>
      <c r="C16" s="11" t="s">
        <v>45</v>
      </c>
      <c r="D16" s="11" t="s">
        <v>84</v>
      </c>
      <c r="E16" s="15">
        <v>2750</v>
      </c>
      <c r="F16" s="16">
        <v>65.075999999999993</v>
      </c>
      <c r="G16" s="17">
        <v>1.6043999999999999E-2</v>
      </c>
      <c r="H16" s="18"/>
    </row>
    <row r="17" spans="2:8" ht="13" customHeight="1">
      <c r="B17" s="14" t="s">
        <v>46</v>
      </c>
      <c r="C17" s="11" t="s">
        <v>47</v>
      </c>
      <c r="D17" s="11" t="s">
        <v>85</v>
      </c>
      <c r="E17" s="15">
        <v>1000</v>
      </c>
      <c r="F17" s="16">
        <v>61.685000000000002</v>
      </c>
      <c r="G17" s="17">
        <v>1.5207999999999999E-2</v>
      </c>
      <c r="H17" s="18"/>
    </row>
    <row r="18" spans="2:8" ht="13" customHeight="1">
      <c r="B18" s="14" t="s">
        <v>48</v>
      </c>
      <c r="C18" s="11" t="s">
        <v>49</v>
      </c>
      <c r="D18" s="11" t="s">
        <v>85</v>
      </c>
      <c r="E18" s="15">
        <v>5625</v>
      </c>
      <c r="F18" s="16">
        <v>71.330624999999998</v>
      </c>
      <c r="G18" s="17">
        <v>1.7586000000000001E-2</v>
      </c>
      <c r="H18" s="18"/>
    </row>
    <row r="19" spans="2:8" ht="13" customHeight="1">
      <c r="B19" s="14" t="s">
        <v>50</v>
      </c>
      <c r="C19" s="11" t="s">
        <v>51</v>
      </c>
      <c r="D19" s="11" t="s">
        <v>86</v>
      </c>
      <c r="E19" s="15">
        <v>6000</v>
      </c>
      <c r="F19" s="16">
        <v>71.724000000000004</v>
      </c>
      <c r="G19" s="17">
        <v>1.7683000000000001E-2</v>
      </c>
      <c r="H19" s="18"/>
    </row>
    <row r="20" spans="2:8" ht="13" customHeight="1">
      <c r="B20" s="14" t="s">
        <v>52</v>
      </c>
      <c r="C20" s="11" t="s">
        <v>53</v>
      </c>
      <c r="D20" s="11" t="s">
        <v>87</v>
      </c>
      <c r="E20" s="15">
        <v>16200</v>
      </c>
      <c r="F20" s="16">
        <v>72.932400000000001</v>
      </c>
      <c r="G20" s="17">
        <v>1.7981E-2</v>
      </c>
      <c r="H20" s="18"/>
    </row>
    <row r="21" spans="2:8" ht="13" customHeight="1">
      <c r="B21" s="14" t="s">
        <v>54</v>
      </c>
      <c r="C21" s="11" t="s">
        <v>55</v>
      </c>
      <c r="D21" s="11" t="s">
        <v>88</v>
      </c>
      <c r="E21" s="15">
        <v>5400</v>
      </c>
      <c r="F21" s="16">
        <v>66.528000000000006</v>
      </c>
      <c r="G21" s="17">
        <v>1.6402E-2</v>
      </c>
      <c r="H21" s="18"/>
    </row>
    <row r="22" spans="2:8" ht="13" customHeight="1">
      <c r="B22" s="14" t="s">
        <v>56</v>
      </c>
      <c r="C22" s="11" t="s">
        <v>57</v>
      </c>
      <c r="D22" s="11" t="s">
        <v>79</v>
      </c>
      <c r="E22" s="15">
        <v>10000</v>
      </c>
      <c r="F22" s="16">
        <v>42.064999999999998</v>
      </c>
      <c r="G22" s="17">
        <v>1.0370999999999998E-2</v>
      </c>
      <c r="H22" s="18"/>
    </row>
    <row r="23" spans="2:8" ht="13" customHeight="1">
      <c r="B23" s="14" t="s">
        <v>58</v>
      </c>
      <c r="C23" s="11" t="s">
        <v>59</v>
      </c>
      <c r="D23" s="11" t="s">
        <v>78</v>
      </c>
      <c r="E23" s="15">
        <v>47300</v>
      </c>
      <c r="F23" s="16">
        <v>68.126189999999994</v>
      </c>
      <c r="G23" s="17">
        <v>1.6795999999999998E-2</v>
      </c>
      <c r="H23" s="18"/>
    </row>
    <row r="24" spans="2:8" ht="13" customHeight="1">
      <c r="B24" s="14" t="s">
        <v>60</v>
      </c>
      <c r="C24" s="11" t="s">
        <v>61</v>
      </c>
      <c r="D24" s="11" t="s">
        <v>89</v>
      </c>
      <c r="E24" s="15">
        <v>2400</v>
      </c>
      <c r="F24" s="16">
        <v>68.001599999999996</v>
      </c>
      <c r="G24" s="17">
        <v>1.6766E-2</v>
      </c>
      <c r="H24" s="18"/>
    </row>
    <row r="25" spans="2:8" ht="13" customHeight="1">
      <c r="B25" s="14" t="s">
        <v>62</v>
      </c>
      <c r="C25" s="11" t="s">
        <v>63</v>
      </c>
      <c r="D25" s="11" t="s">
        <v>90</v>
      </c>
      <c r="E25" s="15">
        <v>6050</v>
      </c>
      <c r="F25" s="16">
        <v>68.498099999999994</v>
      </c>
      <c r="G25" s="17">
        <v>1.6888E-2</v>
      </c>
      <c r="H25" s="18"/>
    </row>
    <row r="26" spans="2:8" ht="13" customHeight="1">
      <c r="B26" s="14" t="s">
        <v>64</v>
      </c>
      <c r="C26" s="11" t="s">
        <v>65</v>
      </c>
      <c r="D26" s="11" t="s">
        <v>91</v>
      </c>
      <c r="E26" s="15">
        <v>10400</v>
      </c>
      <c r="F26" s="16">
        <v>62.218000000000004</v>
      </c>
      <c r="G26" s="17">
        <v>1.5339999999999999E-2</v>
      </c>
      <c r="H26" s="18"/>
    </row>
    <row r="27" spans="2:8" ht="13" customHeight="1">
      <c r="B27" s="14" t="s">
        <v>66</v>
      </c>
      <c r="C27" s="11" t="s">
        <v>67</v>
      </c>
      <c r="D27" s="11" t="s">
        <v>92</v>
      </c>
      <c r="E27" s="15">
        <v>2100</v>
      </c>
      <c r="F27" s="16">
        <v>56.536200000000001</v>
      </c>
      <c r="G27" s="17">
        <v>1.3939E-2</v>
      </c>
      <c r="H27" s="18"/>
    </row>
    <row r="28" spans="2:8" ht="13" customHeight="1">
      <c r="B28" s="14" t="s">
        <v>68</v>
      </c>
      <c r="C28" s="11" t="s">
        <v>69</v>
      </c>
      <c r="D28" s="11" t="s">
        <v>84</v>
      </c>
      <c r="E28" s="15">
        <v>1750</v>
      </c>
      <c r="F28" s="16">
        <v>73.135999999999996</v>
      </c>
      <c r="G28" s="17">
        <v>1.8030999999999998E-2</v>
      </c>
      <c r="H28" s="18"/>
    </row>
    <row r="29" spans="2:8" ht="13" customHeight="1">
      <c r="B29" s="10" t="s">
        <v>10</v>
      </c>
      <c r="C29" s="11"/>
      <c r="D29" s="11"/>
      <c r="E29" s="11"/>
      <c r="F29" s="19">
        <f>SUM(F7:F28)</f>
        <v>1446.8227400000003</v>
      </c>
      <c r="G29" s="20">
        <f>SUM(G7:G28)</f>
        <v>0.35670800000000003</v>
      </c>
      <c r="H29" s="21"/>
    </row>
    <row r="30" spans="2:8" ht="13" customHeight="1">
      <c r="B30" s="22" t="s">
        <v>11</v>
      </c>
      <c r="C30" s="23"/>
      <c r="D30" s="23"/>
      <c r="E30" s="23"/>
      <c r="F30" s="24" t="s">
        <v>12</v>
      </c>
      <c r="G30" s="24" t="s">
        <v>12</v>
      </c>
      <c r="H30" s="21"/>
    </row>
    <row r="31" spans="2:8" ht="13" customHeight="1">
      <c r="B31" s="22" t="s">
        <v>10</v>
      </c>
      <c r="C31" s="23"/>
      <c r="D31" s="23"/>
      <c r="E31" s="23"/>
      <c r="F31" s="24" t="s">
        <v>12</v>
      </c>
      <c r="G31" s="24" t="s">
        <v>12</v>
      </c>
      <c r="H31" s="21"/>
    </row>
    <row r="32" spans="2:8" ht="13" customHeight="1">
      <c r="B32" s="22" t="s">
        <v>13</v>
      </c>
      <c r="C32" s="25"/>
      <c r="D32" s="23"/>
      <c r="E32" s="25"/>
      <c r="F32" s="19">
        <f>F29</f>
        <v>1446.8227400000003</v>
      </c>
      <c r="G32" s="20">
        <f>G29</f>
        <v>0.35670800000000003</v>
      </c>
      <c r="H32" s="21"/>
    </row>
    <row r="33" spans="2:8" ht="13" customHeight="1">
      <c r="B33" s="10" t="s">
        <v>14</v>
      </c>
      <c r="C33" s="11"/>
      <c r="D33" s="11"/>
      <c r="E33" s="11"/>
      <c r="F33" s="11"/>
      <c r="G33" s="11"/>
      <c r="H33" s="12"/>
    </row>
    <row r="34" spans="2:8" ht="13" customHeight="1">
      <c r="B34" s="10" t="s">
        <v>15</v>
      </c>
      <c r="C34" s="11"/>
      <c r="D34" s="11"/>
      <c r="E34" s="11"/>
      <c r="F34" s="2"/>
      <c r="G34" s="13"/>
      <c r="H34" s="12"/>
    </row>
    <row r="35" spans="2:8" ht="13" customHeight="1">
      <c r="B35" s="14" t="s">
        <v>96</v>
      </c>
      <c r="C35" s="11"/>
      <c r="D35" s="11"/>
      <c r="E35" s="15">
        <v>-18600</v>
      </c>
      <c r="F35" s="16">
        <v>-62.4681</v>
      </c>
      <c r="G35" s="17">
        <v>-1.5401E-2</v>
      </c>
      <c r="H35" s="18"/>
    </row>
    <row r="36" spans="2:8" ht="13" customHeight="1">
      <c r="B36" s="14" t="s">
        <v>97</v>
      </c>
      <c r="C36" s="11"/>
      <c r="D36" s="11"/>
      <c r="E36" s="15">
        <v>-2750</v>
      </c>
      <c r="F36" s="16">
        <v>-65.271249999999995</v>
      </c>
      <c r="G36" s="17">
        <v>-1.6091999999999999E-2</v>
      </c>
      <c r="H36" s="18"/>
    </row>
    <row r="37" spans="2:8" ht="13" customHeight="1">
      <c r="B37" s="14" t="s">
        <v>98</v>
      </c>
      <c r="C37" s="11"/>
      <c r="D37" s="11"/>
      <c r="E37" s="15">
        <v>-5225</v>
      </c>
      <c r="F37" s="16">
        <v>-69.675375000000003</v>
      </c>
      <c r="G37" s="17">
        <v>-1.7177999999999999E-2</v>
      </c>
      <c r="H37" s="18"/>
    </row>
    <row r="38" spans="2:8" ht="13" customHeight="1">
      <c r="B38" s="14" t="s">
        <v>99</v>
      </c>
      <c r="C38" s="11"/>
      <c r="D38" s="11"/>
      <c r="E38" s="15">
        <v>-16600</v>
      </c>
      <c r="F38" s="16">
        <v>-69.985600000000005</v>
      </c>
      <c r="G38" s="17">
        <v>-1.7255E-2</v>
      </c>
      <c r="H38" s="18"/>
    </row>
    <row r="39" spans="2:8" ht="13" customHeight="1">
      <c r="B39" s="14" t="s">
        <v>100</v>
      </c>
      <c r="C39" s="11"/>
      <c r="D39" s="11"/>
      <c r="E39" s="15">
        <v>-1000</v>
      </c>
      <c r="F39" s="16">
        <v>-61.695</v>
      </c>
      <c r="G39" s="17">
        <v>-1.5210999999999999E-2</v>
      </c>
      <c r="H39" s="18"/>
    </row>
    <row r="40" spans="2:8" ht="13" customHeight="1">
      <c r="B40" s="14" t="s">
        <v>101</v>
      </c>
      <c r="C40" s="11"/>
      <c r="D40" s="11"/>
      <c r="E40" s="15">
        <v>-5625</v>
      </c>
      <c r="F40" s="16">
        <v>-71.527500000000003</v>
      </c>
      <c r="G40" s="17">
        <v>-1.7635000000000001E-2</v>
      </c>
      <c r="H40" s="18"/>
    </row>
    <row r="41" spans="2:8" ht="13" customHeight="1">
      <c r="B41" s="14" t="s">
        <v>102</v>
      </c>
      <c r="C41" s="11"/>
      <c r="D41" s="11"/>
      <c r="E41" s="15">
        <v>-6000</v>
      </c>
      <c r="F41" s="16">
        <v>-71.682000000000002</v>
      </c>
      <c r="G41" s="17">
        <v>-1.7673000000000001E-2</v>
      </c>
      <c r="H41" s="18"/>
    </row>
    <row r="42" spans="2:8" ht="13" customHeight="1">
      <c r="B42" s="14" t="s">
        <v>103</v>
      </c>
      <c r="C42" s="11"/>
      <c r="D42" s="11"/>
      <c r="E42" s="15">
        <v>-16200</v>
      </c>
      <c r="F42" s="16">
        <v>-73.0458</v>
      </c>
      <c r="G42" s="17">
        <v>-1.8009000000000001E-2</v>
      </c>
      <c r="H42" s="18"/>
    </row>
    <row r="43" spans="2:8" ht="13" customHeight="1">
      <c r="B43" s="14" t="s">
        <v>104</v>
      </c>
      <c r="C43" s="11"/>
      <c r="D43" s="11"/>
      <c r="E43" s="15">
        <v>-4900</v>
      </c>
      <c r="F43" s="16">
        <v>-69.447699999999998</v>
      </c>
      <c r="G43" s="17">
        <v>-1.7121999999999998E-2</v>
      </c>
      <c r="H43" s="18"/>
    </row>
    <row r="44" spans="2:8" ht="13" customHeight="1">
      <c r="B44" s="14" t="s">
        <v>105</v>
      </c>
      <c r="C44" s="11"/>
      <c r="D44" s="11"/>
      <c r="E44" s="15">
        <v>-5400</v>
      </c>
      <c r="F44" s="16">
        <v>-66.754800000000003</v>
      </c>
      <c r="G44" s="17">
        <v>-1.6458E-2</v>
      </c>
      <c r="H44" s="18"/>
    </row>
    <row r="45" spans="2:8" ht="13" customHeight="1">
      <c r="B45" s="14" t="s">
        <v>106</v>
      </c>
      <c r="C45" s="11"/>
      <c r="D45" s="11"/>
      <c r="E45" s="15">
        <v>-10000</v>
      </c>
      <c r="F45" s="16">
        <v>-42.16</v>
      </c>
      <c r="G45" s="17">
        <v>-1.0394E-2</v>
      </c>
      <c r="H45" s="18"/>
    </row>
    <row r="46" spans="2:8" ht="13" customHeight="1">
      <c r="B46" s="14" t="s">
        <v>107</v>
      </c>
      <c r="C46" s="11"/>
      <c r="D46" s="11"/>
      <c r="E46" s="15">
        <v>-13000</v>
      </c>
      <c r="F46" s="16">
        <v>-66.027000000000001</v>
      </c>
      <c r="G46" s="17">
        <v>-1.6278999999999998E-2</v>
      </c>
      <c r="H46" s="18"/>
    </row>
    <row r="47" spans="2:8" ht="13" customHeight="1">
      <c r="B47" s="14" t="s">
        <v>108</v>
      </c>
      <c r="C47" s="11"/>
      <c r="D47" s="11"/>
      <c r="E47" s="15">
        <v>-1575</v>
      </c>
      <c r="F47" s="16">
        <v>-65.691675000000004</v>
      </c>
      <c r="G47" s="17">
        <v>-1.6195999999999999E-2</v>
      </c>
      <c r="H47" s="18"/>
    </row>
    <row r="48" spans="2:8" ht="13" customHeight="1">
      <c r="B48" s="14" t="s">
        <v>109</v>
      </c>
      <c r="C48" s="11"/>
      <c r="D48" s="11"/>
      <c r="E48" s="15">
        <v>-2000</v>
      </c>
      <c r="F48" s="16">
        <v>-70.77</v>
      </c>
      <c r="G48" s="17">
        <v>-1.7447999999999998E-2</v>
      </c>
      <c r="H48" s="18"/>
    </row>
    <row r="49" spans="2:8" ht="13" customHeight="1">
      <c r="B49" s="14" t="s">
        <v>110</v>
      </c>
      <c r="C49" s="11"/>
      <c r="D49" s="11"/>
      <c r="E49" s="15">
        <v>-400</v>
      </c>
      <c r="F49" s="16">
        <v>-61.012</v>
      </c>
      <c r="G49" s="17">
        <v>-1.5042E-2</v>
      </c>
      <c r="H49" s="18"/>
    </row>
    <row r="50" spans="2:8" ht="13" customHeight="1">
      <c r="B50" s="14" t="s">
        <v>111</v>
      </c>
      <c r="C50" s="11"/>
      <c r="D50" s="11"/>
      <c r="E50" s="15">
        <v>-47300</v>
      </c>
      <c r="F50" s="16">
        <v>-68.20187</v>
      </c>
      <c r="G50" s="17">
        <v>-1.6815E-2</v>
      </c>
      <c r="H50" s="18"/>
    </row>
    <row r="51" spans="2:8" ht="13" customHeight="1">
      <c r="B51" s="14" t="s">
        <v>112</v>
      </c>
      <c r="C51" s="11"/>
      <c r="D51" s="11"/>
      <c r="E51" s="15">
        <v>-2400</v>
      </c>
      <c r="F51" s="16">
        <v>-68.001599999999996</v>
      </c>
      <c r="G51" s="17">
        <v>-1.6766E-2</v>
      </c>
      <c r="H51" s="18"/>
    </row>
    <row r="52" spans="2:8" ht="13" customHeight="1">
      <c r="B52" s="14" t="s">
        <v>113</v>
      </c>
      <c r="C52" s="11"/>
      <c r="D52" s="11"/>
      <c r="E52" s="15">
        <v>-6050</v>
      </c>
      <c r="F52" s="16">
        <v>-68.703800000000001</v>
      </c>
      <c r="G52" s="17">
        <v>-1.6938999999999999E-2</v>
      </c>
      <c r="H52" s="18"/>
    </row>
    <row r="53" spans="2:8" ht="13" customHeight="1">
      <c r="B53" s="14" t="s">
        <v>114</v>
      </c>
      <c r="C53" s="11"/>
      <c r="D53" s="11"/>
      <c r="E53" s="15">
        <v>-10400</v>
      </c>
      <c r="F53" s="16">
        <v>-62.3324</v>
      </c>
      <c r="G53" s="17">
        <v>-1.5368E-2</v>
      </c>
      <c r="H53" s="18"/>
    </row>
    <row r="54" spans="2:8" ht="13" customHeight="1">
      <c r="B54" s="14" t="s">
        <v>115</v>
      </c>
      <c r="C54" s="11"/>
      <c r="D54" s="11"/>
      <c r="E54" s="15">
        <v>-2100</v>
      </c>
      <c r="F54" s="16">
        <v>-56.565600000000003</v>
      </c>
      <c r="G54" s="17">
        <v>-1.3946E-2</v>
      </c>
      <c r="H54" s="18"/>
    </row>
    <row r="55" spans="2:8" ht="13" customHeight="1">
      <c r="B55" s="14" t="s">
        <v>116</v>
      </c>
      <c r="C55" s="11"/>
      <c r="D55" s="11"/>
      <c r="E55" s="15">
        <v>-1750</v>
      </c>
      <c r="F55" s="16">
        <v>-73.233999999999995</v>
      </c>
      <c r="G55" s="17">
        <v>-1.8056000000000003E-2</v>
      </c>
      <c r="H55" s="18"/>
    </row>
    <row r="56" spans="2:8" ht="13" customHeight="1">
      <c r="B56" s="14" t="s">
        <v>117</v>
      </c>
      <c r="C56" s="11"/>
      <c r="D56" s="11"/>
      <c r="E56" s="15">
        <v>-5625</v>
      </c>
      <c r="F56" s="16">
        <v>-63.978749999999998</v>
      </c>
      <c r="G56" s="17">
        <v>-1.5774E-2</v>
      </c>
      <c r="H56" s="18"/>
    </row>
    <row r="57" spans="2:8" ht="13" customHeight="1">
      <c r="B57" s="10" t="s">
        <v>10</v>
      </c>
      <c r="C57" s="11"/>
      <c r="D57" s="11"/>
      <c r="E57" s="11"/>
      <c r="F57" s="19">
        <f>SUM(F35:F56)</f>
        <v>-1448.23182</v>
      </c>
      <c r="G57" s="20">
        <f>SUM(G35:G56)</f>
        <v>-0.35705699999999996</v>
      </c>
      <c r="H57" s="21"/>
    </row>
    <row r="58" spans="2:8" ht="13" customHeight="1">
      <c r="B58" s="22" t="s">
        <v>13</v>
      </c>
      <c r="C58" s="25"/>
      <c r="D58" s="23"/>
      <c r="E58" s="25"/>
      <c r="F58" s="19">
        <f>F57</f>
        <v>-1448.23182</v>
      </c>
      <c r="G58" s="26">
        <f>G57</f>
        <v>-0.35705699999999996</v>
      </c>
      <c r="H58" s="21"/>
    </row>
    <row r="59" spans="2:8" ht="13" customHeight="1">
      <c r="B59" s="10" t="s">
        <v>16</v>
      </c>
      <c r="C59" s="11"/>
      <c r="D59" s="11"/>
      <c r="E59" s="11"/>
      <c r="F59" s="11"/>
      <c r="G59" s="11"/>
      <c r="H59" s="12"/>
    </row>
    <row r="60" spans="2:8" ht="13" customHeight="1">
      <c r="B60" s="10" t="s">
        <v>17</v>
      </c>
      <c r="C60" s="11"/>
      <c r="D60" s="11"/>
      <c r="E60" s="11"/>
      <c r="F60" s="2"/>
      <c r="G60" s="13"/>
      <c r="H60" s="12"/>
    </row>
    <row r="61" spans="2:8" ht="13" customHeight="1">
      <c r="B61" s="14" t="s">
        <v>70</v>
      </c>
      <c r="C61" s="27" t="s">
        <v>71</v>
      </c>
      <c r="D61" s="27" t="s">
        <v>93</v>
      </c>
      <c r="E61" s="15">
        <v>500000</v>
      </c>
      <c r="F61" s="16">
        <v>505.27199999999999</v>
      </c>
      <c r="G61" s="17">
        <v>0.124573</v>
      </c>
      <c r="H61" s="28">
        <v>7.0199999999999999E-2</v>
      </c>
    </row>
    <row r="62" spans="2:8" ht="13" customHeight="1">
      <c r="B62" s="14" t="s">
        <v>95</v>
      </c>
      <c r="C62" s="27" t="s">
        <v>72</v>
      </c>
      <c r="D62" s="27" t="s">
        <v>93</v>
      </c>
      <c r="E62" s="15">
        <v>500000</v>
      </c>
      <c r="F62" s="16">
        <v>501.23649999999998</v>
      </c>
      <c r="G62" s="17">
        <v>0.12357799999999999</v>
      </c>
      <c r="H62" s="28">
        <v>7.0550000000000002E-2</v>
      </c>
    </row>
    <row r="63" spans="2:8" ht="13" customHeight="1">
      <c r="B63" s="14" t="s">
        <v>73</v>
      </c>
      <c r="C63" s="27" t="s">
        <v>74</v>
      </c>
      <c r="D63" s="27" t="s">
        <v>93</v>
      </c>
      <c r="E63" s="15">
        <v>500000</v>
      </c>
      <c r="F63" s="16">
        <v>507.1395</v>
      </c>
      <c r="G63" s="17">
        <v>0.12503399999999998</v>
      </c>
      <c r="H63" s="28">
        <v>7.1849999999999997E-2</v>
      </c>
    </row>
    <row r="64" spans="2:8" ht="13" customHeight="1">
      <c r="B64" s="10" t="s">
        <v>10</v>
      </c>
      <c r="C64" s="11"/>
      <c r="D64" s="11"/>
      <c r="E64" s="11"/>
      <c r="F64" s="19">
        <f>SUM(F61:F63)</f>
        <v>1513.6479999999999</v>
      </c>
      <c r="G64" s="20">
        <f>SUM(G61:G63)</f>
        <v>0.37318499999999999</v>
      </c>
      <c r="H64" s="21"/>
    </row>
    <row r="65" spans="2:8" ht="13" customHeight="1">
      <c r="B65" s="22" t="s">
        <v>18</v>
      </c>
      <c r="C65" s="23"/>
      <c r="D65" s="23"/>
      <c r="E65" s="23"/>
      <c r="F65" s="24" t="s">
        <v>12</v>
      </c>
      <c r="G65" s="24" t="s">
        <v>12</v>
      </c>
      <c r="H65" s="21"/>
    </row>
    <row r="66" spans="2:8" ht="13" customHeight="1">
      <c r="B66" s="22" t="s">
        <v>10</v>
      </c>
      <c r="C66" s="23"/>
      <c r="D66" s="23"/>
      <c r="E66" s="23"/>
      <c r="F66" s="24" t="s">
        <v>12</v>
      </c>
      <c r="G66" s="24" t="s">
        <v>12</v>
      </c>
      <c r="H66" s="21"/>
    </row>
    <row r="67" spans="2:8" ht="13" customHeight="1">
      <c r="B67" s="22" t="s">
        <v>13</v>
      </c>
      <c r="C67" s="25"/>
      <c r="D67" s="23"/>
      <c r="E67" s="25"/>
      <c r="F67" s="19">
        <f>F64</f>
        <v>1513.6479999999999</v>
      </c>
      <c r="G67" s="20">
        <f>G64</f>
        <v>0.37318499999999999</v>
      </c>
      <c r="H67" s="21"/>
    </row>
    <row r="68" spans="2:8" ht="13" customHeight="1">
      <c r="B68" s="10" t="s">
        <v>19</v>
      </c>
      <c r="C68" s="11"/>
      <c r="D68" s="11"/>
      <c r="E68" s="11"/>
      <c r="F68" s="11"/>
      <c r="G68" s="11"/>
      <c r="H68" s="12"/>
    </row>
    <row r="69" spans="2:8" ht="13" customHeight="1">
      <c r="B69" s="10" t="s">
        <v>20</v>
      </c>
      <c r="C69" s="11"/>
      <c r="D69" s="11"/>
      <c r="E69" s="11"/>
      <c r="F69" s="2"/>
      <c r="G69" s="13"/>
      <c r="H69" s="12"/>
    </row>
    <row r="70" spans="2:8" ht="13" customHeight="1">
      <c r="B70" s="14" t="s">
        <v>75</v>
      </c>
      <c r="C70" s="11" t="s">
        <v>76</v>
      </c>
      <c r="D70" s="27" t="s">
        <v>94</v>
      </c>
      <c r="E70" s="15">
        <v>500000</v>
      </c>
      <c r="F70" s="29">
        <v>495.32799999999997</v>
      </c>
      <c r="G70" s="17">
        <v>0.12212099999999999</v>
      </c>
      <c r="H70" s="28">
        <v>5.2845296806250053E-2</v>
      </c>
    </row>
    <row r="71" spans="2:8" ht="13" customHeight="1">
      <c r="B71" s="10" t="s">
        <v>10</v>
      </c>
      <c r="C71" s="11"/>
      <c r="D71" s="11"/>
      <c r="E71" s="11"/>
      <c r="F71" s="19">
        <f>SUM(F70:F70)</f>
        <v>495.32799999999997</v>
      </c>
      <c r="G71" s="20">
        <f>SUM(G70:G70)</f>
        <v>0.12212099999999999</v>
      </c>
      <c r="H71" s="21"/>
    </row>
    <row r="72" spans="2:8" ht="13" customHeight="1">
      <c r="B72" s="22" t="s">
        <v>13</v>
      </c>
      <c r="C72" s="25"/>
      <c r="D72" s="23"/>
      <c r="E72" s="25"/>
      <c r="F72" s="19">
        <f>F71</f>
        <v>495.32799999999997</v>
      </c>
      <c r="G72" s="20">
        <f>G71</f>
        <v>0.12212099999999999</v>
      </c>
      <c r="H72" s="21"/>
    </row>
    <row r="73" spans="2:8" ht="13" customHeight="1">
      <c r="B73" s="10" t="s">
        <v>21</v>
      </c>
      <c r="C73" s="11"/>
      <c r="D73" s="11"/>
      <c r="E73" s="11"/>
      <c r="F73" s="11"/>
      <c r="G73" s="11"/>
      <c r="H73" s="12"/>
    </row>
    <row r="74" spans="2:8" ht="13" customHeight="1">
      <c r="B74" s="14" t="s">
        <v>22</v>
      </c>
      <c r="C74" s="11"/>
      <c r="D74" s="27"/>
      <c r="E74" s="15">
        <v>494187.86479999998</v>
      </c>
      <c r="F74" s="29">
        <v>494.18786479999994</v>
      </c>
      <c r="G74" s="17">
        <v>0.12183999999999999</v>
      </c>
      <c r="H74" s="30"/>
    </row>
    <row r="75" spans="2:8" ht="13" customHeight="1">
      <c r="B75" s="10" t="s">
        <v>10</v>
      </c>
      <c r="C75" s="11"/>
      <c r="D75" s="11"/>
      <c r="E75" s="11"/>
      <c r="F75" s="19">
        <f>SUM(F74)</f>
        <v>494.18786479999994</v>
      </c>
      <c r="G75" s="20">
        <f>SUM(G74:G74)</f>
        <v>0.12183999999999999</v>
      </c>
      <c r="H75" s="21"/>
    </row>
    <row r="76" spans="2:8" ht="13" customHeight="1">
      <c r="B76" s="22" t="s">
        <v>13</v>
      </c>
      <c r="C76" s="25"/>
      <c r="D76" s="23"/>
      <c r="E76" s="25"/>
      <c r="F76" s="19">
        <f>F75</f>
        <v>494.18786479999994</v>
      </c>
      <c r="G76" s="20">
        <f>G75</f>
        <v>0.12183999999999999</v>
      </c>
      <c r="H76" s="21"/>
    </row>
    <row r="77" spans="2:8" ht="13" customHeight="1">
      <c r="B77" s="22" t="s">
        <v>23</v>
      </c>
      <c r="C77" s="11"/>
      <c r="D77" s="23"/>
      <c r="E77" s="11"/>
      <c r="F77" s="31">
        <f>F78-SUMIF(B:B,"Sub Total",F:F)</f>
        <v>1554.2728551999994</v>
      </c>
      <c r="G77" s="20">
        <f>F77/F78</f>
        <v>0.3832007553084622</v>
      </c>
      <c r="H77" s="21"/>
    </row>
    <row r="78" spans="2:8" ht="13" customHeight="1" thickBot="1">
      <c r="B78" s="32" t="s">
        <v>24</v>
      </c>
      <c r="C78" s="33"/>
      <c r="D78" s="33"/>
      <c r="E78" s="33"/>
      <c r="F78" s="34">
        <v>4056.0276399999998</v>
      </c>
      <c r="G78" s="35">
        <v>1</v>
      </c>
      <c r="H78" s="36"/>
    </row>
    <row r="79" spans="2:8" ht="13" customHeight="1">
      <c r="B79" s="4"/>
      <c r="C79" s="2"/>
      <c r="D79" s="2"/>
      <c r="E79" s="2"/>
      <c r="F79" s="2"/>
      <c r="G79" s="2"/>
      <c r="H7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Suchit Yedre</dc:creator>
  <cp:lastModifiedBy>Suchit Yedre</cp:lastModifiedBy>
  <dcterms:created xsi:type="dcterms:W3CDTF">2026-02-15T06:30:29Z</dcterms:created>
  <dcterms:modified xsi:type="dcterms:W3CDTF">2026-02-16T09:33:38Z</dcterms:modified>
</cp:coreProperties>
</file>