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cfs02\Fund Services\Arudha SIF\Reports\Half Yearly Reports\March 2026\HY Portfolio\"/>
    </mc:Choice>
  </mc:AlternateContent>
  <xr:revisionPtr revIDLastSave="0" documentId="13_ncr:1_{40E64453-97D7-4A81-BFAA-6C5A8F55BF22}" xr6:coauthVersionLast="47" xr6:coauthVersionMax="47" xr10:uidLastSave="{00000000-0000-0000-0000-000000000000}"/>
  <bookViews>
    <workbookView xWindow="-110" yWindow="-110" windowWidth="19420" windowHeight="10300" xr2:uid="{CE9F646A-536B-4561-B561-D2AF372A5F8B}"/>
  </bookViews>
  <sheets>
    <sheet name="ASIF01 New Format" sheetId="1" r:id="rId1"/>
  </sheets>
  <definedNames>
    <definedName name="JR_PAGE_ANCHOR_0_10">#REF!</definedName>
    <definedName name="JR_PAGE_ANCHOR_0_11">#REF!</definedName>
    <definedName name="JR_PAGE_ANCHOR_0_12">#REF!</definedName>
    <definedName name="JR_PAGE_ANCHOR_0_13">#REF!</definedName>
    <definedName name="JR_PAGE_ANCHOR_0_14">#REF!</definedName>
    <definedName name="JR_PAGE_ANCHOR_0_15">#REF!</definedName>
    <definedName name="JR_PAGE_ANCHOR_0_16">#REF!</definedName>
    <definedName name="JR_PAGE_ANCHOR_0_17">#REF!</definedName>
    <definedName name="JR_PAGE_ANCHOR_0_18">#REF!</definedName>
    <definedName name="JR_PAGE_ANCHOR_0_19">#REF!</definedName>
    <definedName name="JR_PAGE_ANCHOR_0_2">#REF!</definedName>
    <definedName name="JR_PAGE_ANCHOR_0_20">#REF!</definedName>
    <definedName name="JR_PAGE_ANCHOR_0_21">#REF!</definedName>
    <definedName name="JR_PAGE_ANCHOR_0_22">#REF!</definedName>
    <definedName name="JR_PAGE_ANCHOR_0_23">#REF!</definedName>
    <definedName name="JR_PAGE_ANCHOR_0_24">#REF!</definedName>
    <definedName name="JR_PAGE_ANCHOR_0_25">#REF!</definedName>
    <definedName name="JR_PAGE_ANCHOR_0_26">#REF!</definedName>
    <definedName name="JR_PAGE_ANCHOR_0_27">#REF!</definedName>
    <definedName name="JR_PAGE_ANCHOR_0_28">#REF!</definedName>
    <definedName name="JR_PAGE_ANCHOR_0_29">#REF!</definedName>
    <definedName name="JR_PAGE_ANCHOR_0_30">#REF!</definedName>
    <definedName name="JR_PAGE_ANCHOR_0_31">#REF!</definedName>
    <definedName name="JR_PAGE_ANCHOR_0_32">#REF!</definedName>
    <definedName name="JR_PAGE_ANCHOR_0_33">#REF!</definedName>
    <definedName name="JR_PAGE_ANCHOR_0_34">#REF!</definedName>
    <definedName name="JR_PAGE_ANCHOR_0_35">#REF!</definedName>
    <definedName name="JR_PAGE_ANCHOR_0_36">#REF!</definedName>
    <definedName name="JR_PAGE_ANCHOR_0_37">#REF!</definedName>
    <definedName name="JR_PAGE_ANCHOR_0_38">#REF!</definedName>
    <definedName name="JR_PAGE_ANCHOR_0_39">#REF!</definedName>
    <definedName name="JR_PAGE_ANCHOR_0_40">#REF!</definedName>
    <definedName name="JR_PAGE_ANCHOR_0_41">#REF!</definedName>
    <definedName name="JR_PAGE_ANCHOR_0_42">#REF!</definedName>
    <definedName name="JR_PAGE_ANCHOR_0_43">#REF!</definedName>
    <definedName name="JR_PAGE_ANCHOR_0_44">#REF!</definedName>
    <definedName name="JR_PAGE_ANCHOR_0_45">#REF!</definedName>
    <definedName name="JR_PAGE_ANCHOR_0_46">#REF!</definedName>
    <definedName name="JR_PAGE_ANCHOR_0_47">#REF!</definedName>
    <definedName name="JR_PAGE_ANCHOR_0_48">#REF!</definedName>
    <definedName name="JR_PAGE_ANCHOR_0_49">#REF!</definedName>
    <definedName name="JR_PAGE_ANCHOR_0_5">#REF!</definedName>
    <definedName name="JR_PAGE_ANCHOR_0_50">#REF!</definedName>
    <definedName name="JR_PAGE_ANCHOR_0_51">#REF!</definedName>
    <definedName name="JR_PAGE_ANCHOR_0_52">#REF!</definedName>
    <definedName name="JR_PAGE_ANCHOR_0_53">#REF!</definedName>
    <definedName name="JR_PAGE_ANCHOR_0_54">#REF!</definedName>
    <definedName name="JR_PAGE_ANCHOR_0_55">#REF!</definedName>
    <definedName name="JR_PAGE_ANCHOR_0_56">#REF!</definedName>
    <definedName name="JR_PAGE_ANCHOR_0_57">#REF!</definedName>
    <definedName name="JR_PAGE_ANCHOR_0_58">#REF!</definedName>
    <definedName name="JR_PAGE_ANCHOR_0_59">#REF!</definedName>
    <definedName name="JR_PAGE_ANCHOR_0_6">#REF!</definedName>
    <definedName name="JR_PAGE_ANCHOR_0_60">#REF!</definedName>
    <definedName name="JR_PAGE_ANCHOR_0_61">#REF!</definedName>
    <definedName name="JR_PAGE_ANCHOR_0_62">#REF!</definedName>
    <definedName name="JR_PAGE_ANCHOR_0_63">#REF!</definedName>
    <definedName name="JR_PAGE_ANCHOR_0_64">#REF!</definedName>
    <definedName name="JR_PAGE_ANCHOR_0_65">#REF!</definedName>
    <definedName name="JR_PAGE_ANCHOR_0_66">#REF!</definedName>
    <definedName name="JR_PAGE_ANCHOR_0_67">#REF!</definedName>
    <definedName name="JR_PAGE_ANCHOR_0_68">#REF!</definedName>
    <definedName name="JR_PAGE_ANCHOR_0_7">#REF!</definedName>
    <definedName name="JR_PAGE_ANCHOR_0_8">#REF!</definedName>
    <definedName name="JR_PAGE_ANCHOR_0_9">#REF!</definedName>
    <definedName name="XDO_?AMORT_BOOK_COST?">#REF!</definedName>
    <definedName name="XDO_?AMORT_COST?">#REF!</definedName>
    <definedName name="XDO_?AMORT_COST_PRICE?">#REF!</definedName>
    <definedName name="XDO_?AVG_MATURITY_VAL?">#REF!</definedName>
    <definedName name="XDO_?BOOK_COST?">#REF!</definedName>
    <definedName name="XDO_?BVS?">#REF!</definedName>
    <definedName name="XDO_?CBV_RATING?">#REF!</definedName>
    <definedName name="XDO_?CFREQCOUP?">#REF!</definedName>
    <definedName name="XDO_?CGTI?">#REF!</definedName>
    <definedName name="XDO_?CGTI_DESC?">#REF!</definedName>
    <definedName name="XDO_?CLASSIFICATION?">#REF!</definedName>
    <definedName name="XDO_?CLIENT_SEC_ID?">#REF!</definedName>
    <definedName name="XDO_?COMP_ID?">#REF!</definedName>
    <definedName name="XDO_?COMP_ID_DESC?">#REF!</definedName>
    <definedName name="XDO_?COTLOCALE_DESC?">#REF!</definedName>
    <definedName name="XDO_?COUPON_TYPE?">#REF!</definedName>
    <definedName name="XDO_?CP_ERROR_MESSAGE?">#REF!</definedName>
    <definedName name="XDO_?CS_AVG_MATURITY_VAL?">#REF!</definedName>
    <definedName name="XDO_?CS_MKT_VAL?">#REF!</definedName>
    <definedName name="XDO_?CS_MNT_PART_AARR?">#REF!</definedName>
    <definedName name="XDO_?CS_TNA_PCT?">#REF!</definedName>
    <definedName name="XDO_?CUSANCE_DESC?">#REF!</definedName>
    <definedName name="XDO_?DATECH?">#REF!</definedName>
    <definedName name="XDO_?DATEMISS?">#REF!</definedName>
    <definedName name="XDO_?DFIRST_COUP?">#REF!</definedName>
    <definedName name="XDO_?DLAST_COUP?">#REF!</definedName>
    <definedName name="XDO_?DNEXT_COUP?">#REF!</definedName>
    <definedName name="XDO_?DTM?">#REF!</definedName>
    <definedName name="XDO_?DTM_CLASSIFICATION?">#REF!</definedName>
    <definedName name="XDO_?FACE_VALUE?">#REF!</definedName>
    <definedName name="XDO_?FUND?">#REF!</definedName>
    <definedName name="XDO_?FUND_DESC?">#REF!</definedName>
    <definedName name="XDO_?FV_AFV_VALUE?">#REF!</definedName>
    <definedName name="XDO_?GROSS_INT_PTF_ADJUST?">#REF!</definedName>
    <definedName name="XDO_?ILLIQUIDITY_BPS?">#REF!</definedName>
    <definedName name="XDO_?ISIN_CODE?">#REF!</definedName>
    <definedName name="XDO_?MATRIX_TYPE?">#REF!</definedName>
    <definedName name="XDO_?MATURITY_DATE?">#REF!</definedName>
    <definedName name="XDO_?MDURATION?">#REF!</definedName>
    <definedName name="XDO_?MKT_PRICE?">#REF!</definedName>
    <definedName name="XDO_?MKT_VAL?">#REF!</definedName>
    <definedName name="XDO_?MNT_PART_AARR?">#REF!</definedName>
    <definedName name="XDO_?MODE_REDEMPTION?">#REF!</definedName>
    <definedName name="XDO_?NISSUING?">#REF!</definedName>
    <definedName name="XDO_?NISSUING_DESC?">#REF!</definedName>
    <definedName name="XDO_?NOMINAL?">#REF!</definedName>
    <definedName name="XDO_?NOMVAL?">#REF!</definedName>
    <definedName name="XDO_?NOVAL?">#REF!</definedName>
    <definedName name="XDO_?NPTF?">#REF!</definedName>
    <definedName name="XDO_?P_AS_ON_DATE?">#REF!</definedName>
    <definedName name="XDO_?PLACE?">#REF!</definedName>
    <definedName name="XDO_?REVISED_AVG_COST?">#REF!</definedName>
    <definedName name="XDO_?SCO?">#REF!</definedName>
    <definedName name="XDO_?SCO_DESC?">#REF!</definedName>
    <definedName name="XDO_?SHORT_LONG_RATING?">#REF!</definedName>
    <definedName name="XDO_?TNA_PCT?">#REF!</definedName>
    <definedName name="XDO_?TXINT?">#REF!</definedName>
    <definedName name="XDO_?UNIT_BOOK_COST?">#REF!</definedName>
    <definedName name="XDO_?UNREAL_GL?">#REF!</definedName>
    <definedName name="XDO_?VALUATION_SOURCE?">#REF!</definedName>
    <definedName name="XDO_?VALUATION_YIELD?">#REF!</definedName>
    <definedName name="XDO_?XLIBELLE?">#REF!</definedName>
    <definedName name="XDO_?YEARLY_VAL?">#REF!</definedName>
    <definedName name="XDO_?YIELD_VALUE?">#REF!</definedName>
    <definedName name="XDO_GROUP_?G_1?">#REF!</definedName>
    <definedName name="XDO_GROUP_?G_4?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4" i="1" l="1"/>
  <c r="G114" i="1" s="1"/>
  <c r="F112" i="1"/>
  <c r="F113" i="1" s="1"/>
  <c r="G111" i="1"/>
  <c r="G112" i="1" s="1"/>
  <c r="G113" i="1" s="1"/>
  <c r="F107" i="1"/>
  <c r="G106" i="1"/>
  <c r="G107" i="1" s="1"/>
  <c r="G103" i="1"/>
  <c r="G109" i="1" s="1"/>
  <c r="F103" i="1"/>
  <c r="F109" i="1" s="1"/>
  <c r="G102" i="1"/>
  <c r="F96" i="1"/>
  <c r="F99" i="1" s="1"/>
  <c r="G93" i="1"/>
  <c r="G92" i="1"/>
  <c r="G91" i="1"/>
  <c r="G90" i="1"/>
  <c r="G89" i="1"/>
  <c r="G96" i="1" s="1"/>
  <c r="G99" i="1" s="1"/>
  <c r="F86" i="1"/>
  <c r="F85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85" i="1" s="1"/>
  <c r="G86" i="1" s="1"/>
  <c r="F44" i="1"/>
  <c r="F47" i="1" s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44" i="1" s="1"/>
  <c r="G115" i="1" l="1"/>
  <c r="G47" i="1"/>
</calcChain>
</file>

<file path=xl/sharedStrings.xml><?xml version="1.0" encoding="utf-8"?>
<sst xmlns="http://schemas.openxmlformats.org/spreadsheetml/2006/main" count="356" uniqueCount="233">
  <si>
    <t>Arudha SIF</t>
  </si>
  <si>
    <t>Arudha Hybrid Long-Short Fund</t>
  </si>
  <si>
    <t>Portfolio Statement as on 31 March, 2026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</si>
  <si>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</si>
  <si>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</si>
  <si>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</si>
  <si>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</si>
  <si>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</si>
  <si>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</si>
  <si>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 %</t>
  </si>
  <si>
    <t>Equity &amp; Equity related</t>
  </si>
  <si>
    <t>(a) Listed / awaiting listing on Stock Exchanges</t>
  </si>
  <si>
    <t>Hindustan Petroleum Corporation Ltd.</t>
  </si>
  <si>
    <t>INE094A01015</t>
  </si>
  <si>
    <t>Petroleum Products</t>
  </si>
  <si>
    <t>Titan Company Ltd.</t>
  </si>
  <si>
    <t>INE280A01028</t>
  </si>
  <si>
    <t>Consumer Durables</t>
  </si>
  <si>
    <t>Adani Green Energy Ltd</t>
  </si>
  <si>
    <t>INE364U01010</t>
  </si>
  <si>
    <t>Power</t>
  </si>
  <si>
    <t>HDFC Bank Ltd.</t>
  </si>
  <si>
    <t>INE040A01034</t>
  </si>
  <si>
    <t>Banks</t>
  </si>
  <si>
    <t>Punjab National Bank</t>
  </si>
  <si>
    <t>INE160A01022</t>
  </si>
  <si>
    <t>Bharti Airtel Ltd.</t>
  </si>
  <si>
    <t>INE397D01024</t>
  </si>
  <si>
    <t>Telecom - Services</t>
  </si>
  <si>
    <t>Axis Bank Ltd</t>
  </si>
  <si>
    <t>INE238A01034</t>
  </si>
  <si>
    <t>Dr. Reddy's Laboratories Ltd.</t>
  </si>
  <si>
    <t>INE089A01031</t>
  </si>
  <si>
    <t>Pharmaceuticals &amp; Biotechnology</t>
  </si>
  <si>
    <t>Sammaan Capital Ltd.</t>
  </si>
  <si>
    <t>INE148I01020</t>
  </si>
  <si>
    <t>Finance</t>
  </si>
  <si>
    <t>Delhivery Limited</t>
  </si>
  <si>
    <t>INE148O01028</t>
  </si>
  <si>
    <t>Transport Services</t>
  </si>
  <si>
    <t>Ambuja Cements Ltd.</t>
  </si>
  <si>
    <t>INE079A01024</t>
  </si>
  <si>
    <t>Cement &amp; Cement Products</t>
  </si>
  <si>
    <t>LIC Housing Finance Limited</t>
  </si>
  <si>
    <t>INE115A01026</t>
  </si>
  <si>
    <t>Tata Consumer Products Ltd.</t>
  </si>
  <si>
    <t>INE192A01025</t>
  </si>
  <si>
    <t>Agricultural Food &amp; other Products</t>
  </si>
  <si>
    <t>Reliance Industries Ltd</t>
  </si>
  <si>
    <t>INE002A01018</t>
  </si>
  <si>
    <t>JSW Steel Ltd.</t>
  </si>
  <si>
    <t>INE019A01038</t>
  </si>
  <si>
    <t>Ferrous Metals</t>
  </si>
  <si>
    <t>Asian Paints Ltd.</t>
  </si>
  <si>
    <t>INE021A01026</t>
  </si>
  <si>
    <t>Divi's Laboratories Ltd.</t>
  </si>
  <si>
    <t>INE361B01024</t>
  </si>
  <si>
    <t>ICICI Bank Ltd</t>
  </si>
  <si>
    <t>INE090A01021</t>
  </si>
  <si>
    <t>Mahindra and Mahindra Ltd</t>
  </si>
  <si>
    <t>INE101A01026</t>
  </si>
  <si>
    <t>Automobiles</t>
  </si>
  <si>
    <t>Godrej Consumer Products Ltd.</t>
  </si>
  <si>
    <t>INE102D01028</t>
  </si>
  <si>
    <t>Personal Products</t>
  </si>
  <si>
    <t>Larsen and Toubro Ltd</t>
  </si>
  <si>
    <t>INE018A01030</t>
  </si>
  <si>
    <t>Construction</t>
  </si>
  <si>
    <t>RBL Bank Ltd.</t>
  </si>
  <si>
    <t>INE976G01028</t>
  </si>
  <si>
    <t>Aditya Birla Capital Ltd</t>
  </si>
  <si>
    <t>INE674K01013</t>
  </si>
  <si>
    <t>Tata Technologies Ltd.</t>
  </si>
  <si>
    <t>INE142M01025</t>
  </si>
  <si>
    <t>IT - Services</t>
  </si>
  <si>
    <t>State Bank of India</t>
  </si>
  <si>
    <t>INE062A01020</t>
  </si>
  <si>
    <t>Tata Consultancy Services Ltd.</t>
  </si>
  <si>
    <t>INE467B01029</t>
  </si>
  <si>
    <t>IT - Software</t>
  </si>
  <si>
    <t>Maruti Suzuki India Ltd</t>
  </si>
  <si>
    <t>INE585B01010</t>
  </si>
  <si>
    <t>Kotak Mahindra Bank Ltd.</t>
  </si>
  <si>
    <t>INE237A01036</t>
  </si>
  <si>
    <t>DLF Limited</t>
  </si>
  <si>
    <t>INE271C01023</t>
  </si>
  <si>
    <t>Realty</t>
  </si>
  <si>
    <t>Indian Oil Corporation Ltd.</t>
  </si>
  <si>
    <t>INE242A01010</t>
  </si>
  <si>
    <t>Canara Bank</t>
  </si>
  <si>
    <t>INE476A01022</t>
  </si>
  <si>
    <t>Exide Industries Ltd.</t>
  </si>
  <si>
    <t>INE302A01020</t>
  </si>
  <si>
    <t>Auto Components</t>
  </si>
  <si>
    <t>Tata Motors Passenger Vehicles Ltd.</t>
  </si>
  <si>
    <t>INE155A01022</t>
  </si>
  <si>
    <t>Sub Total</t>
  </si>
  <si>
    <t>(b) Unlisted</t>
  </si>
  <si>
    <t>NIL</t>
  </si>
  <si>
    <t>Total</t>
  </si>
  <si>
    <t>Derivatives</t>
  </si>
  <si>
    <t>(a) Index / Stock Futures</t>
  </si>
  <si>
    <t>Tata Motors Passenger Vehicles Ltd. 28/04/2026</t>
  </si>
  <si>
    <t>Exide Industries Ltd. 28/04/2026</t>
  </si>
  <si>
    <t>Canara Bank 28/04/2026</t>
  </si>
  <si>
    <t>Indian Oil Corporation Ltd. 28/04/2026</t>
  </si>
  <si>
    <t>DLF Limited 28/04/2026</t>
  </si>
  <si>
    <t>Kotak Mahindra Bank Ltd. 28/04/2026</t>
  </si>
  <si>
    <t>Maruti Suzuki India Ltd 28/04/2026</t>
  </si>
  <si>
    <t>Tata Consultancy Services Ltd. 28/04/2026</t>
  </si>
  <si>
    <t>State Bank of India 28/04/2026</t>
  </si>
  <si>
    <t>Tata Technologies Ltd. 28/04/2026</t>
  </si>
  <si>
    <t>Aditya Birla Capital Ltd 28/04/2026</t>
  </si>
  <si>
    <t>Larsen and Toubro Ltd 28/04/2026</t>
  </si>
  <si>
    <t>RBL Bank Ltd. 28/04/2026</t>
  </si>
  <si>
    <t>Godrej Consumer Products Ltd. 28/04/2026</t>
  </si>
  <si>
    <t>Mahindra and Mahindra Ltd 28/04/2026</t>
  </si>
  <si>
    <t>ICICI Bank Ltd 28/04/2026</t>
  </si>
  <si>
    <t>Divi's Laboratories Ltd. 28/04/2026</t>
  </si>
  <si>
    <t>Asian Paints Ltd. 28/04/2026</t>
  </si>
  <si>
    <t>Reliance Industries Ltd 28/04/2026</t>
  </si>
  <si>
    <t>JSW Steel Ltd. 28/04/2026</t>
  </si>
  <si>
    <t>Tata Consumer Products Ltd. 28/04/2026</t>
  </si>
  <si>
    <t>LIC Housing Finance Limited 28/04/2026</t>
  </si>
  <si>
    <t>Ambuja Cements Ltd. 28/04/2026</t>
  </si>
  <si>
    <t>Delhivery Limited 28/04/2026</t>
  </si>
  <si>
    <t>Dr. Reddy's Laboratories Ltd. 28/04/2026</t>
  </si>
  <si>
    <t>Sammaan Capital Ltd. 28/04/2026</t>
  </si>
  <si>
    <t>Axis Bank Ltd 28/04/2026</t>
  </si>
  <si>
    <t>Bharti Airtel Ltd. 28/04/2026</t>
  </si>
  <si>
    <t>Punjab National Bank 28/04/2026</t>
  </si>
  <si>
    <t>HDFC Bank Ltd. 28/04/2026</t>
  </si>
  <si>
    <t>Adani Green Energy Ltd 28/04/2026</t>
  </si>
  <si>
    <t>Titan Company Ltd. 28/04/2026</t>
  </si>
  <si>
    <t>Hindustan Petroleum Corporation Ltd. 28/04/2026</t>
  </si>
  <si>
    <t>Debt Instruments</t>
  </si>
  <si>
    <t>(a) Listed / awaiting listing on Stock Exchange</t>
  </si>
  <si>
    <t>7.85% Bajaj Housing Finance (01/09/2028) **</t>
  </si>
  <si>
    <t>INE377Y07433</t>
  </si>
  <si>
    <t>CRISIL AAA</t>
  </si>
  <si>
    <t>7.42% SIDBI 2029(SR- VII) 12/03/2029</t>
  </si>
  <si>
    <t>INE556F08KW0</t>
  </si>
  <si>
    <t>7.3763% Bajaj Fin (Option II )26/06/28</t>
  </si>
  <si>
    <t>INE296A07TJ4</t>
  </si>
  <si>
    <t>7.12% EXIM Bank NCD (MD 27/06/2030) **</t>
  </si>
  <si>
    <t>INE514E08GF5</t>
  </si>
  <si>
    <t>7.08% JIO CREDIT LTD SR II - 26/05/2028 **</t>
  </si>
  <si>
    <t>INE282H07026</t>
  </si>
  <si>
    <t>(b) Privately placed / Unlisted</t>
  </si>
  <si>
    <t>Money Market Instruments</t>
  </si>
  <si>
    <t>Treasury Bill</t>
  </si>
  <si>
    <t>91 DAYS T-BILL - 23/04/2026</t>
  </si>
  <si>
    <t>IN002025X422</t>
  </si>
  <si>
    <t>Sovereign</t>
  </si>
  <si>
    <t>CERTIFICATE OF DEPOSIT</t>
  </si>
  <si>
    <t>CD - Axis Bank Ltd - 11/08/2026 **</t>
  </si>
  <si>
    <t>INE238AD6BD9</t>
  </si>
  <si>
    <t>CRISIL A1+</t>
  </si>
  <si>
    <t>Reverse Repo / TREPS</t>
  </si>
  <si>
    <t>Clearing Corporation of India Ltd</t>
  </si>
  <si>
    <t>Net Receivables / (Payables)</t>
  </si>
  <si>
    <t>GRAND TOTAL</t>
  </si>
  <si>
    <t>** Thinly Traded/Non Traded Securities/Illiquid Securities</t>
  </si>
  <si>
    <t>Nil</t>
  </si>
  <si>
    <t>NAV at the beginning  and end of the month.</t>
  </si>
  <si>
    <t>Plan Name</t>
  </si>
  <si>
    <t>NAV as on 31-03-2026</t>
  </si>
  <si>
    <t>Arudha Hybrid Long-Short Fund-Direct Plan-Growth</t>
  </si>
  <si>
    <t>NA</t>
  </si>
  <si>
    <t>Arudha Hybrid Long-Short Fund-Direct Plan-Half Yearly IDCW</t>
  </si>
  <si>
    <t>Arudha Hybrid Long Short Fund-Regular Plan-Growth</t>
  </si>
  <si>
    <t>Arudha Hybrid Long-Short Fund-Regular Plan-Monthly IDCW</t>
  </si>
  <si>
    <t>IDCW: IDCW stands for ‘Income Distribution cum Capital Withdrawal</t>
  </si>
  <si>
    <t>*The allotment date of the scheme is  28-01-2026. Hence comparative previous figures are not provided.</t>
  </si>
  <si>
    <t>Total outstanding exposure in derivative instruments at the end of the period :</t>
  </si>
  <si>
    <t>Rs. 2049.31 Crores</t>
  </si>
  <si>
    <t>Total investments in foreign securities/ADRs/GDRs at the end of the period. :</t>
  </si>
  <si>
    <t>Average maturity period :</t>
  </si>
  <si>
    <t>1.65 years</t>
  </si>
  <si>
    <t>Funds parked in short term deposit(s) :</t>
  </si>
  <si>
    <t>Investment in ETCDs</t>
  </si>
  <si>
    <t>Nav as on 30-09-2025 *</t>
  </si>
  <si>
    <t>The portfolio disclosure for derivative positions as follows:</t>
  </si>
  <si>
    <t>Hedging Positions through Futures as on</t>
  </si>
  <si>
    <t>Underlying</t>
  </si>
  <si>
    <t>Long / Short</t>
  </si>
  <si>
    <t>Futures Price when purchased</t>
  </si>
  <si>
    <t>Current price of the contract</t>
  </si>
  <si>
    <t>Margin maintained in Rs. Lakhs</t>
  </si>
  <si>
    <t>Short</t>
  </si>
  <si>
    <t>Axis Bank Ltd.</t>
  </si>
  <si>
    <t>Aditya Birla Capital Ltd.</t>
  </si>
  <si>
    <t>Adani Green Energy Ltd.</t>
  </si>
  <si>
    <t>Delhivery Ltd.</t>
  </si>
  <si>
    <t>DLF Ltd.</t>
  </si>
  <si>
    <t>ICICI Bank Ltd.</t>
  </si>
  <si>
    <t>LIC Housing Finance Ltd.</t>
  </si>
  <si>
    <t>Larsen and Toubro Ltd.</t>
  </si>
  <si>
    <t>Mahindra and Mahindra Ltd.</t>
  </si>
  <si>
    <t>Maruti Suzuki India Ltd.</t>
  </si>
  <si>
    <t>Reliance Industries Ltd.</t>
  </si>
  <si>
    <t>Total %age of existing assets hedged through futures</t>
  </si>
  <si>
    <t>For the Half Year ended 31-03-2026 specify the following for hedging transactions through futures which have been squared off/expired :</t>
  </si>
  <si>
    <t>Total Number of contracts where futures were bought</t>
  </si>
  <si>
    <t>Total Number of contracts where futures were sold</t>
  </si>
  <si>
    <t xml:space="preserve">Gross Notional Value of contracts where futures were bought </t>
  </si>
  <si>
    <t>Gross Notional Value of contracts where futures were sold</t>
  </si>
  <si>
    <t xml:space="preserve">Net Profit/Loss value on all contracts combined </t>
  </si>
  <si>
    <t>Exposure created due to over hedging through futures (quantity of hedging position exceeding the quantity of existing position being hedged) :</t>
  </si>
  <si>
    <t>Other than Hedging Positions through Futures as on 31-03-2026</t>
  </si>
  <si>
    <t>For the Half Year ended 31-03-2026 specify the following for non-hedging transactions through futures which have been squared off/expired</t>
  </si>
  <si>
    <t>Hedging Positions through Put Options as on 31-03-2026</t>
  </si>
  <si>
    <t>Number of Contracts</t>
  </si>
  <si>
    <t xml:space="preserve">Option
Price when
purchased </t>
  </si>
  <si>
    <t>Current Option Price</t>
  </si>
  <si>
    <t>Total %age of existing assets hedged through put options</t>
  </si>
  <si>
    <t>For the Half Year ended 31-03-2026 specify the following for hedging transactions through options which have already been exercised/expired :</t>
  </si>
  <si>
    <t>Total Number of contracts entered into</t>
  </si>
  <si>
    <t xml:space="preserve">Gross Notional Value of contracts </t>
  </si>
  <si>
    <t xml:space="preserve">Net Profit/Loss on all contracts (treat premium paid as loss) </t>
  </si>
  <si>
    <t>Other than Hedging Positions through Options as on 31-03-2026</t>
  </si>
  <si>
    <t>Call / Put</t>
  </si>
  <si>
    <t>Number of contracts</t>
  </si>
  <si>
    <t>Option Price when purchased</t>
  </si>
  <si>
    <t>Current Price</t>
  </si>
  <si>
    <t>Total Exposure through options as a %age of net assets</t>
  </si>
  <si>
    <t>For the Half Year ended 31-03-2026 with regard to non-hedging transactions through options which have already been exercised/expired specify:</t>
  </si>
  <si>
    <t>Gross Notional Value of contracts</t>
  </si>
  <si>
    <t>Hedging Positions through swaps as on 31-03-2026</t>
  </si>
  <si>
    <t>The provision made for below investment grade or default securities as of March 31, 2026 is Rs. Nil and its percentage to Net Asset Value is Nil.</t>
  </si>
  <si>
    <t>Aggregate value of illiquid equity shares of the fund amounts to Rs.Nil and their percentage to Net Asset value is Nil.</t>
  </si>
  <si>
    <t>No Dividend declared during the period ended March 31, 2026.</t>
  </si>
  <si>
    <t>Bonus declared during the half-year ended March 31, 2026 : 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</si>
</sst>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;\(#,##0.00\)"/>
    <numFmt numFmtId="165" formatCode="#,##0.00%"/>
    <numFmt numFmtId="166" formatCode="#,##0.000"/>
    <numFmt numFmtId="167" formatCode="0.000"/>
  </numFmts>
  <fonts count="1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rgb="FFFFFFFF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11"/>
      <color indexed="8"/>
      <name val="Calibri"/>
      <family val="2"/>
    </font>
    <font>
      <sz val="9"/>
      <color rgb="FFFFFFFF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right" vertical="top" wrapText="1"/>
    </xf>
    <xf numFmtId="0" fontId="8" fillId="0" borderId="7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left" vertical="top" wrapText="1"/>
    </xf>
    <xf numFmtId="3" fontId="6" fillId="0" borderId="5" xfId="0" applyNumberFormat="1" applyFont="1" applyBorder="1" applyAlignment="1">
      <alignment horizontal="right" vertical="top" wrapText="1"/>
    </xf>
    <xf numFmtId="4" fontId="6" fillId="0" borderId="5" xfId="0" applyNumberFormat="1" applyFont="1" applyBorder="1" applyAlignment="1">
      <alignment horizontal="right" vertical="top" wrapText="1"/>
    </xf>
    <xf numFmtId="10" fontId="6" fillId="0" borderId="5" xfId="2" applyNumberFormat="1" applyFont="1" applyBorder="1" applyAlignment="1">
      <alignment horizontal="right" vertical="top" wrapText="1"/>
    </xf>
    <xf numFmtId="0" fontId="6" fillId="0" borderId="6" xfId="0" applyFont="1" applyBorder="1" applyAlignment="1">
      <alignment horizontal="right" vertical="top" wrapText="1"/>
    </xf>
    <xf numFmtId="4" fontId="6" fillId="0" borderId="0" xfId="0" applyNumberFormat="1" applyFont="1" applyAlignment="1">
      <alignment horizontal="right" vertical="top" wrapText="1"/>
    </xf>
    <xf numFmtId="10" fontId="6" fillId="0" borderId="0" xfId="2" applyNumberFormat="1" applyFont="1" applyBorder="1" applyAlignment="1">
      <alignment horizontal="right" vertical="top" wrapText="1"/>
    </xf>
    <xf numFmtId="164" fontId="5" fillId="0" borderId="8" xfId="0" applyNumberFormat="1" applyFont="1" applyBorder="1" applyAlignment="1">
      <alignment horizontal="right" vertical="top" wrapText="1"/>
    </xf>
    <xf numFmtId="10" fontId="5" fillId="0" borderId="8" xfId="2" applyNumberFormat="1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top" wrapText="1"/>
    </xf>
    <xf numFmtId="0" fontId="5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right" vertical="top" wrapText="1"/>
    </xf>
    <xf numFmtId="0" fontId="6" fillId="0" borderId="1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0" fontId="5" fillId="0" borderId="8" xfId="0" applyNumberFormat="1" applyFont="1" applyBorder="1" applyAlignment="1">
      <alignment horizontal="right" vertical="top" wrapText="1"/>
    </xf>
    <xf numFmtId="0" fontId="6" fillId="0" borderId="13" xfId="0" applyFont="1" applyBorder="1" applyAlignment="1">
      <alignment horizontal="left" vertical="top" wrapText="1"/>
    </xf>
    <xf numFmtId="10" fontId="6" fillId="0" borderId="6" xfId="2" applyNumberFormat="1" applyFont="1" applyBorder="1" applyAlignment="1">
      <alignment horizontal="right" vertical="top" wrapText="1"/>
    </xf>
    <xf numFmtId="164" fontId="6" fillId="0" borderId="7" xfId="0" applyNumberFormat="1" applyFont="1" applyBorder="1" applyAlignment="1">
      <alignment horizontal="right" vertical="top" wrapText="1"/>
    </xf>
    <xf numFmtId="165" fontId="6" fillId="0" borderId="6" xfId="0" applyNumberFormat="1" applyFont="1" applyBorder="1" applyAlignment="1">
      <alignment horizontal="right" vertical="top" wrapText="1"/>
    </xf>
    <xf numFmtId="43" fontId="5" fillId="0" borderId="11" xfId="1" applyFont="1" applyBorder="1" applyAlignment="1">
      <alignment horizontal="right" vertical="top" wrapText="1"/>
    </xf>
    <xf numFmtId="10" fontId="5" fillId="0" borderId="11" xfId="2" applyNumberFormat="1" applyFont="1" applyBorder="1" applyAlignment="1">
      <alignment horizontal="right" vertical="top" wrapText="1"/>
    </xf>
    <xf numFmtId="0" fontId="5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164" fontId="5" fillId="0" borderId="16" xfId="0" applyNumberFormat="1" applyFont="1" applyBorder="1" applyAlignment="1">
      <alignment horizontal="right" vertical="top" wrapText="1"/>
    </xf>
    <xf numFmtId="10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horizontal="right" vertical="top" wrapText="1"/>
    </xf>
    <xf numFmtId="0" fontId="1" fillId="0" borderId="0" xfId="0" applyFont="1"/>
    <xf numFmtId="4" fontId="0" fillId="0" borderId="0" xfId="0" applyNumberFormat="1"/>
    <xf numFmtId="0" fontId="2" fillId="0" borderId="19" xfId="0" applyFont="1" applyBorder="1"/>
    <xf numFmtId="0" fontId="2" fillId="0" borderId="19" xfId="0" applyFont="1" applyBorder="1" applyAlignment="1">
      <alignment wrapText="1"/>
    </xf>
    <xf numFmtId="4" fontId="2" fillId="0" borderId="19" xfId="0" applyNumberFormat="1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Fill="1"/>
    <xf numFmtId="0" fontId="11" fillId="0" borderId="20" xfId="0" applyFont="1" applyBorder="1"/>
    <xf numFmtId="0" fontId="11" fillId="0" borderId="21" xfId="0" applyFont="1" applyBorder="1"/>
    <xf numFmtId="0" fontId="11" fillId="0" borderId="0" xfId="0" applyFont="1"/>
    <xf numFmtId="0" fontId="12" fillId="0" borderId="0" xfId="0" applyFont="1"/>
    <xf numFmtId="0" fontId="11" fillId="0" borderId="22" xfId="0" applyFont="1" applyBorder="1"/>
    <xf numFmtId="0" fontId="13" fillId="0" borderId="0" xfId="0" applyFont="1" applyAlignment="1">
      <alignment vertical="top" wrapText="1"/>
    </xf>
    <xf numFmtId="14" fontId="13" fillId="0" borderId="0" xfId="0" applyNumberFormat="1" applyFont="1" applyAlignment="1">
      <alignment horizontal="left" vertical="top" wrapText="1"/>
    </xf>
    <xf numFmtId="0" fontId="13" fillId="0" borderId="22" xfId="0" applyFont="1" applyBorder="1" applyAlignment="1">
      <alignment vertical="top" wrapText="1"/>
    </xf>
    <xf numFmtId="0" fontId="13" fillId="0" borderId="19" xfId="0" applyFont="1" applyBorder="1" applyAlignment="1">
      <alignment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4" fillId="0" borderId="19" xfId="0" applyFont="1" applyBorder="1" applyAlignment="1">
      <alignment vertical="top" wrapText="1"/>
    </xf>
    <xf numFmtId="0" fontId="14" fillId="0" borderId="19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right" wrapText="1"/>
    </xf>
    <xf numFmtId="43" fontId="14" fillId="0" borderId="23" xfId="1" applyFont="1" applyBorder="1" applyAlignment="1">
      <alignment horizontal="right" wrapText="1"/>
    </xf>
    <xf numFmtId="0" fontId="13" fillId="0" borderId="24" xfId="0" applyFont="1" applyBorder="1" applyAlignment="1">
      <alignment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26" xfId="0" applyFont="1" applyBorder="1" applyAlignment="1">
      <alignment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4" fillId="0" borderId="26" xfId="0" applyFont="1" applyBorder="1" applyAlignment="1">
      <alignment vertical="top" wrapText="1"/>
    </xf>
    <xf numFmtId="4" fontId="14" fillId="0" borderId="8" xfId="0" applyNumberFormat="1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14" fillId="0" borderId="27" xfId="0" applyFont="1" applyBorder="1" applyAlignment="1">
      <alignment vertical="top" wrapText="1"/>
    </xf>
    <xf numFmtId="0" fontId="12" fillId="0" borderId="22" xfId="0" applyFont="1" applyBorder="1"/>
    <xf numFmtId="0" fontId="13" fillId="0" borderId="28" xfId="0" applyFont="1" applyBorder="1" applyAlignment="1">
      <alignment horizontal="left" vertical="top" wrapText="1"/>
    </xf>
    <xf numFmtId="0" fontId="13" fillId="0" borderId="29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4" fontId="12" fillId="0" borderId="19" xfId="0" applyNumberFormat="1" applyFont="1" applyBorder="1" applyAlignment="1">
      <alignment horizontal="left" vertical="top" wrapText="1"/>
    </xf>
    <xf numFmtId="4" fontId="12" fillId="0" borderId="23" xfId="0" applyNumberFormat="1" applyFont="1" applyBorder="1" applyAlignment="1">
      <alignment horizontal="left" vertical="top" wrapText="1"/>
    </xf>
    <xf numFmtId="4" fontId="12" fillId="0" borderId="0" xfId="0" applyNumberFormat="1" applyFont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3" fillId="0" borderId="0" xfId="0" applyFont="1" applyAlignment="1">
      <alignment vertical="top"/>
    </xf>
    <xf numFmtId="0" fontId="13" fillId="0" borderId="30" xfId="0" applyFont="1" applyBorder="1" applyAlignment="1">
      <alignment vertical="top" wrapText="1"/>
    </xf>
    <xf numFmtId="0" fontId="13" fillId="0" borderId="31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left" vertical="top" wrapText="1"/>
    </xf>
    <xf numFmtId="0" fontId="14" fillId="0" borderId="33" xfId="0" applyFont="1" applyBorder="1" applyAlignment="1">
      <alignment vertical="top" wrapText="1"/>
    </xf>
    <xf numFmtId="0" fontId="13" fillId="0" borderId="34" xfId="0" applyFont="1" applyBorder="1" applyAlignment="1">
      <alignment horizontal="left" vertical="top" wrapText="1"/>
    </xf>
    <xf numFmtId="0" fontId="13" fillId="0" borderId="35" xfId="0" applyFont="1" applyBorder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12" fillId="0" borderId="19" xfId="0" applyFont="1" applyBorder="1"/>
    <xf numFmtId="0" fontId="13" fillId="0" borderId="28" xfId="0" applyFont="1" applyBorder="1" applyAlignment="1">
      <alignment vertical="top"/>
    </xf>
    <xf numFmtId="0" fontId="11" fillId="0" borderId="36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27" xfId="0" applyFont="1" applyBorder="1" applyAlignment="1">
      <alignment vertical="top" wrapText="1"/>
    </xf>
    <xf numFmtId="0" fontId="12" fillId="0" borderId="23" xfId="0" applyFont="1" applyBorder="1"/>
    <xf numFmtId="0" fontId="12" fillId="0" borderId="0" xfId="0" applyFont="1" applyAlignment="1">
      <alignment wrapText="1"/>
    </xf>
    <xf numFmtId="0" fontId="12" fillId="0" borderId="38" xfId="0" applyFont="1" applyBorder="1"/>
    <xf numFmtId="0" fontId="12" fillId="0" borderId="39" xfId="0" applyFont="1" applyBorder="1"/>
    <xf numFmtId="0" fontId="12" fillId="0" borderId="40" xfId="0" applyFont="1" applyBorder="1"/>
    <xf numFmtId="0" fontId="12" fillId="0" borderId="41" xfId="0" applyFont="1" applyBorder="1"/>
    <xf numFmtId="0" fontId="11" fillId="0" borderId="41" xfId="0" applyFont="1" applyBorder="1"/>
    <xf numFmtId="0" fontId="12" fillId="0" borderId="42" xfId="0" applyFont="1" applyBorder="1"/>
    <xf numFmtId="0" fontId="13" fillId="0" borderId="26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27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 wrapText="1"/>
    </xf>
    <xf numFmtId="0" fontId="11" fillId="0" borderId="37" xfId="0" applyFont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635000</xdr:colOff>
      <xdr:row>224</xdr:row>
      <xdr:rowOff>38100</xdr:rowOff>
    </xdr:from>
    <xdr:to>
      <xdr:col>3</xdr:col>
      <xdr:colOff>1651000</xdr:colOff>
      <xdr:row>236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1A1A0B-0F18-4C3F-9954-5FABBC31F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" y="43535600"/>
          <a:ext cx="7785100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187</xdr:row>
      <xdr:rowOff>0</xdr:rowOff>
    </xdr:from>
    <xdr:to>
      <xdr:col>1</xdr:col>
      <xdr:colOff>1847850</xdr:colOff>
      <xdr:row>187</xdr:row>
      <xdr:rowOff>12700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EE73713D-DC0B-4930-ACD3-CABAEB878F97}"/>
            </a:ext>
          </a:extLst>
        </xdr:cNvPr>
        <xdr:cNvSpPr>
          <a:spLocks/>
        </xdr:cNvSpPr>
      </xdr:nvSpPr>
      <xdr:spPr bwMode="auto">
        <a:xfrm>
          <a:off x="196850" y="9359900"/>
          <a:ext cx="1828800" cy="12700"/>
        </a:xfrm>
        <a:custGeom>
          <a:avLst/>
          <a:gdLst>
            <a:gd name="T0" fmla="*/ 1828419 w 1829435"/>
            <a:gd name="T1" fmla="*/ 0 h 9525"/>
            <a:gd name="T2" fmla="*/ 0 w 1829435"/>
            <a:gd name="T3" fmla="*/ 0 h 9525"/>
            <a:gd name="T4" fmla="*/ 0 w 1829435"/>
            <a:gd name="T5" fmla="*/ 12191 h 9525"/>
            <a:gd name="T6" fmla="*/ 1828419 w 1829435"/>
            <a:gd name="T7" fmla="*/ 12191 h 9525"/>
            <a:gd name="T8" fmla="*/ 1828419 w 1829435"/>
            <a:gd name="T9" fmla="*/ 0 h 952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829435"/>
            <a:gd name="T16" fmla="*/ 0 h 9525"/>
            <a:gd name="T17" fmla="*/ 1829435 w 1829435"/>
            <a:gd name="T18" fmla="*/ 9525 h 952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29435" h="9525">
              <a:moveTo>
                <a:pt x="1829054" y="0"/>
              </a:moveTo>
              <a:lnTo>
                <a:pt x="0" y="0"/>
              </a:lnTo>
              <a:lnTo>
                <a:pt x="0" y="9143"/>
              </a:lnTo>
              <a:lnTo>
                <a:pt x="1829054" y="9143"/>
              </a:lnTo>
              <a:lnTo>
                <a:pt x="1829054" y="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187</xdr:row>
      <xdr:rowOff>0</xdr:rowOff>
    </xdr:from>
    <xdr:to>
      <xdr:col>1</xdr:col>
      <xdr:colOff>1847850</xdr:colOff>
      <xdr:row>187</xdr:row>
      <xdr:rowOff>12700</xdr:rowOff>
    </xdr:to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62F642E0-6B73-4C95-89F9-54CF42AB1615}"/>
            </a:ext>
          </a:extLst>
        </xdr:cNvPr>
        <xdr:cNvSpPr>
          <a:spLocks/>
        </xdr:cNvSpPr>
      </xdr:nvSpPr>
      <xdr:spPr bwMode="auto">
        <a:xfrm>
          <a:off x="196850" y="9359900"/>
          <a:ext cx="1828800" cy="12700"/>
        </a:xfrm>
        <a:custGeom>
          <a:avLst/>
          <a:gdLst>
            <a:gd name="T0" fmla="*/ 1828419 w 1829435"/>
            <a:gd name="T1" fmla="*/ 0 h 9525"/>
            <a:gd name="T2" fmla="*/ 0 w 1829435"/>
            <a:gd name="T3" fmla="*/ 0 h 9525"/>
            <a:gd name="T4" fmla="*/ 0 w 1829435"/>
            <a:gd name="T5" fmla="*/ 12191 h 9525"/>
            <a:gd name="T6" fmla="*/ 1828419 w 1829435"/>
            <a:gd name="T7" fmla="*/ 12191 h 9525"/>
            <a:gd name="T8" fmla="*/ 1828419 w 1829435"/>
            <a:gd name="T9" fmla="*/ 0 h 952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829435"/>
            <a:gd name="T16" fmla="*/ 0 h 9525"/>
            <a:gd name="T17" fmla="*/ 1829435 w 1829435"/>
            <a:gd name="T18" fmla="*/ 9525 h 952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29435" h="9525">
              <a:moveTo>
                <a:pt x="1829054" y="0"/>
              </a:moveTo>
              <a:lnTo>
                <a:pt x="0" y="0"/>
              </a:lnTo>
              <a:lnTo>
                <a:pt x="0" y="9143"/>
              </a:lnTo>
              <a:lnTo>
                <a:pt x="1829054" y="9143"/>
              </a:lnTo>
              <a:lnTo>
                <a:pt x="1829054" y="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56561-76F4-4A06-8FF0-B6228D297C08}">
  <dimension ref="A1:H223"/>
  <sheetViews>
    <sheetView tabSelected="1" topLeftCell="A125" workbookViewId="0">
      <selection activeCell="B133" sqref="B133"/>
    </sheetView>
  </sheetViews>
  <sheetFormatPr defaultRowHeight="14.5"/>
  <cols>
    <col min="1" max="1" width="0.54296875" customWidth="1"/>
    <col min="2" max="2" width="72.08984375" bestFit="1" customWidth="1"/>
    <col min="3" max="3" width="24.81640625" customWidth="1"/>
    <col min="4" max="4" width="26.1796875" bestFit="1" customWidth="1"/>
    <col min="5" max="5" width="11.81640625" bestFit="1" customWidth="1"/>
    <col min="6" max="6" width="14.7265625" bestFit="1" customWidth="1"/>
    <col min="7" max="7" width="8.1796875" bestFit="1" customWidth="1"/>
    <col min="8" max="8" width="7.26953125" bestFit="1" customWidth="1"/>
  </cols>
  <sheetData>
    <row r="1" spans="1:8">
      <c r="B1" s="1" t="s">
        <v>0</v>
      </c>
    </row>
    <row r="2" spans="1:8">
      <c r="B2" s="1"/>
    </row>
    <row r="3" spans="1:8" ht="16" customHeight="1">
      <c r="A3" s="2"/>
      <c r="B3" s="3" t="s">
        <v>1</v>
      </c>
      <c r="C3" s="4"/>
      <c r="D3" s="4"/>
      <c r="E3" s="4"/>
      <c r="F3" s="4"/>
      <c r="G3" s="4"/>
      <c r="H3" s="4"/>
    </row>
    <row r="4" spans="1:8" ht="13" customHeight="1">
      <c r="A4" s="4"/>
      <c r="B4" s="5"/>
      <c r="C4" s="4"/>
      <c r="D4" s="4"/>
      <c r="E4" s="4"/>
      <c r="F4" s="4"/>
      <c r="G4" s="4"/>
      <c r="H4" s="4"/>
    </row>
    <row r="5" spans="1:8" ht="13" customHeight="1" thickBot="1">
      <c r="A5" s="6"/>
      <c r="B5" s="7" t="s">
        <v>2</v>
      </c>
      <c r="C5" s="4"/>
      <c r="D5" s="4"/>
      <c r="E5" s="4"/>
      <c r="F5" s="4"/>
      <c r="G5" s="4"/>
      <c r="H5" s="4"/>
    </row>
    <row r="6" spans="1:8" ht="28" customHeight="1">
      <c r="A6" s="4"/>
      <c r="B6" s="8" t="s">
        <v>3</v>
      </c>
      <c r="C6" s="9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1" t="s">
        <v>9</v>
      </c>
    </row>
    <row r="7" spans="1:8" ht="13" customHeight="1">
      <c r="A7" s="4"/>
      <c r="B7" s="12" t="s">
        <v>10</v>
      </c>
      <c r="C7" s="13"/>
      <c r="D7" s="13"/>
      <c r="E7" s="13"/>
      <c r="F7" s="13"/>
      <c r="G7" s="13"/>
      <c r="H7" s="14"/>
    </row>
    <row r="8" spans="1:8" ht="13" customHeight="1">
      <c r="A8" s="4"/>
      <c r="B8" s="12" t="s">
        <v>11</v>
      </c>
      <c r="C8" s="13"/>
      <c r="D8" s="13"/>
      <c r="E8" s="13"/>
      <c r="F8" s="4"/>
      <c r="G8" s="15"/>
      <c r="H8" s="14"/>
    </row>
    <row r="9" spans="1:8" ht="13" customHeight="1">
      <c r="A9" s="6"/>
      <c r="B9" s="16" t="s">
        <v>12</v>
      </c>
      <c r="C9" s="13" t="s">
        <v>13</v>
      </c>
      <c r="D9" s="13" t="s">
        <v>14</v>
      </c>
      <c r="E9" s="17">
        <v>36450</v>
      </c>
      <c r="F9" s="18">
        <v>122.2533</v>
      </c>
      <c r="G9" s="19">
        <f t="shared" ref="G9:G41" si="0">ROUND(F9/$F$115,4)</f>
        <v>1.8700000000000001E-2</v>
      </c>
      <c r="H9" s="20"/>
    </row>
    <row r="10" spans="1:8" ht="13" customHeight="1">
      <c r="A10" s="6"/>
      <c r="B10" s="16" t="s">
        <v>15</v>
      </c>
      <c r="C10" s="13" t="s">
        <v>16</v>
      </c>
      <c r="D10" s="13" t="s">
        <v>17</v>
      </c>
      <c r="E10" s="17">
        <v>2975</v>
      </c>
      <c r="F10" s="18">
        <v>117.55415000000001</v>
      </c>
      <c r="G10" s="19">
        <f t="shared" si="0"/>
        <v>1.7999999999999999E-2</v>
      </c>
      <c r="H10" s="20"/>
    </row>
    <row r="11" spans="1:8" ht="13" customHeight="1">
      <c r="A11" s="6"/>
      <c r="B11" s="16" t="s">
        <v>18</v>
      </c>
      <c r="C11" s="13" t="s">
        <v>19</v>
      </c>
      <c r="D11" s="13" t="s">
        <v>20</v>
      </c>
      <c r="E11" s="17">
        <v>13800</v>
      </c>
      <c r="F11" s="18">
        <v>111.3522</v>
      </c>
      <c r="G11" s="19">
        <f t="shared" si="0"/>
        <v>1.7000000000000001E-2</v>
      </c>
      <c r="H11" s="20"/>
    </row>
    <row r="12" spans="1:8" ht="13" customHeight="1">
      <c r="A12" s="6"/>
      <c r="B12" s="16" t="s">
        <v>21</v>
      </c>
      <c r="C12" s="13" t="s">
        <v>22</v>
      </c>
      <c r="D12" s="13" t="s">
        <v>23</v>
      </c>
      <c r="E12" s="17">
        <v>13200</v>
      </c>
      <c r="F12" s="18">
        <v>96.564599999999999</v>
      </c>
      <c r="G12" s="19">
        <f t="shared" si="0"/>
        <v>1.4800000000000001E-2</v>
      </c>
      <c r="H12" s="20"/>
    </row>
    <row r="13" spans="1:8" ht="13" customHeight="1">
      <c r="A13" s="6"/>
      <c r="B13" s="16" t="s">
        <v>24</v>
      </c>
      <c r="C13" s="13" t="s">
        <v>25</v>
      </c>
      <c r="D13" s="13" t="s">
        <v>23</v>
      </c>
      <c r="E13" s="17">
        <v>96000</v>
      </c>
      <c r="F13" s="18">
        <v>96.537599999999998</v>
      </c>
      <c r="G13" s="19">
        <f t="shared" si="0"/>
        <v>1.4800000000000001E-2</v>
      </c>
      <c r="H13" s="20"/>
    </row>
    <row r="14" spans="1:8" ht="13" customHeight="1">
      <c r="A14" s="6"/>
      <c r="B14" s="16" t="s">
        <v>26</v>
      </c>
      <c r="C14" s="13" t="s">
        <v>27</v>
      </c>
      <c r="D14" s="13" t="s">
        <v>28</v>
      </c>
      <c r="E14" s="17">
        <v>5225</v>
      </c>
      <c r="F14" s="18">
        <v>93.130399999999995</v>
      </c>
      <c r="G14" s="19">
        <f t="shared" si="0"/>
        <v>1.43E-2</v>
      </c>
      <c r="H14" s="20"/>
    </row>
    <row r="15" spans="1:8" ht="13" customHeight="1">
      <c r="A15" s="6"/>
      <c r="B15" s="16" t="s">
        <v>29</v>
      </c>
      <c r="C15" s="13" t="s">
        <v>30</v>
      </c>
      <c r="D15" s="13" t="s">
        <v>23</v>
      </c>
      <c r="E15" s="17">
        <v>6875</v>
      </c>
      <c r="F15" s="18">
        <v>79.839375000000004</v>
      </c>
      <c r="G15" s="19">
        <f t="shared" si="0"/>
        <v>1.2200000000000001E-2</v>
      </c>
      <c r="H15" s="20"/>
    </row>
    <row r="16" spans="1:8" ht="13" customHeight="1">
      <c r="A16" s="6"/>
      <c r="B16" s="16" t="s">
        <v>31</v>
      </c>
      <c r="C16" s="13" t="s">
        <v>32</v>
      </c>
      <c r="D16" s="13" t="s">
        <v>33</v>
      </c>
      <c r="E16" s="17">
        <v>5625</v>
      </c>
      <c r="F16" s="18">
        <v>70.588125000000005</v>
      </c>
      <c r="G16" s="19">
        <f t="shared" si="0"/>
        <v>1.0800000000000001E-2</v>
      </c>
      <c r="H16" s="20"/>
    </row>
    <row r="17" spans="1:8" ht="13" customHeight="1">
      <c r="A17" s="6"/>
      <c r="B17" s="16" t="s">
        <v>34</v>
      </c>
      <c r="C17" s="13" t="s">
        <v>35</v>
      </c>
      <c r="D17" s="13" t="s">
        <v>36</v>
      </c>
      <c r="E17" s="17">
        <v>47300</v>
      </c>
      <c r="F17" s="18">
        <v>70.72296</v>
      </c>
      <c r="G17" s="19">
        <f t="shared" si="0"/>
        <v>1.0800000000000001E-2</v>
      </c>
      <c r="H17" s="20"/>
    </row>
    <row r="18" spans="1:8" ht="13" customHeight="1">
      <c r="A18" s="6"/>
      <c r="B18" s="16" t="s">
        <v>37</v>
      </c>
      <c r="C18" s="13" t="s">
        <v>38</v>
      </c>
      <c r="D18" s="13" t="s">
        <v>39</v>
      </c>
      <c r="E18" s="17">
        <v>16600</v>
      </c>
      <c r="F18" s="18">
        <v>69.172200000000004</v>
      </c>
      <c r="G18" s="19">
        <f t="shared" si="0"/>
        <v>1.06E-2</v>
      </c>
      <c r="H18" s="20"/>
    </row>
    <row r="19" spans="1:8" ht="13" customHeight="1">
      <c r="A19" s="6"/>
      <c r="B19" s="16" t="s">
        <v>40</v>
      </c>
      <c r="C19" s="13" t="s">
        <v>41</v>
      </c>
      <c r="D19" s="13" t="s">
        <v>42</v>
      </c>
      <c r="E19" s="17">
        <v>16800</v>
      </c>
      <c r="F19" s="18">
        <v>67.41</v>
      </c>
      <c r="G19" s="19">
        <f t="shared" si="0"/>
        <v>1.03E-2</v>
      </c>
      <c r="H19" s="20"/>
    </row>
    <row r="20" spans="1:8" ht="13" customHeight="1">
      <c r="A20" s="6"/>
      <c r="B20" s="16" t="s">
        <v>43</v>
      </c>
      <c r="C20" s="13" t="s">
        <v>44</v>
      </c>
      <c r="D20" s="13" t="s">
        <v>36</v>
      </c>
      <c r="E20" s="17">
        <v>13000</v>
      </c>
      <c r="F20" s="18">
        <v>64.382499999999993</v>
      </c>
      <c r="G20" s="19">
        <f t="shared" si="0"/>
        <v>9.9000000000000008E-3</v>
      </c>
      <c r="H20" s="20"/>
    </row>
    <row r="21" spans="1:8" ht="13" customHeight="1">
      <c r="A21" s="6"/>
      <c r="B21" s="16" t="s">
        <v>45</v>
      </c>
      <c r="C21" s="13" t="s">
        <v>46</v>
      </c>
      <c r="D21" s="13" t="s">
        <v>47</v>
      </c>
      <c r="E21" s="17">
        <v>6050</v>
      </c>
      <c r="F21" s="18">
        <v>61.395400000000002</v>
      </c>
      <c r="G21" s="19">
        <f t="shared" si="0"/>
        <v>9.4000000000000004E-3</v>
      </c>
      <c r="H21" s="20"/>
    </row>
    <row r="22" spans="1:8" ht="13" customHeight="1">
      <c r="A22" s="6"/>
      <c r="B22" s="16" t="s">
        <v>48</v>
      </c>
      <c r="C22" s="13" t="s">
        <v>49</v>
      </c>
      <c r="D22" s="13" t="s">
        <v>14</v>
      </c>
      <c r="E22" s="17">
        <v>4500</v>
      </c>
      <c r="F22" s="18">
        <v>60.475499999999997</v>
      </c>
      <c r="G22" s="19">
        <f t="shared" si="0"/>
        <v>9.2999999999999992E-3</v>
      </c>
      <c r="H22" s="20"/>
    </row>
    <row r="23" spans="1:8" ht="13" customHeight="1">
      <c r="A23" s="6"/>
      <c r="B23" s="16" t="s">
        <v>50</v>
      </c>
      <c r="C23" s="13" t="s">
        <v>51</v>
      </c>
      <c r="D23" s="13" t="s">
        <v>52</v>
      </c>
      <c r="E23" s="17">
        <v>5400</v>
      </c>
      <c r="F23" s="18">
        <v>60.615000000000002</v>
      </c>
      <c r="G23" s="19">
        <f t="shared" si="0"/>
        <v>9.2999999999999992E-3</v>
      </c>
      <c r="H23" s="20"/>
    </row>
    <row r="24" spans="1:8" ht="13" customHeight="1">
      <c r="A24" s="6"/>
      <c r="B24" s="16" t="s">
        <v>53</v>
      </c>
      <c r="C24" s="13" t="s">
        <v>54</v>
      </c>
      <c r="D24" s="13" t="s">
        <v>17</v>
      </c>
      <c r="E24" s="17">
        <v>2750</v>
      </c>
      <c r="F24" s="18">
        <v>59.542999999999999</v>
      </c>
      <c r="G24" s="19">
        <f t="shared" si="0"/>
        <v>9.1000000000000004E-3</v>
      </c>
      <c r="H24" s="20"/>
    </row>
    <row r="25" spans="1:8" ht="13" customHeight="1">
      <c r="A25" s="6"/>
      <c r="B25" s="16" t="s">
        <v>55</v>
      </c>
      <c r="C25" s="13" t="s">
        <v>56</v>
      </c>
      <c r="D25" s="13" t="s">
        <v>33</v>
      </c>
      <c r="E25" s="17">
        <v>1000</v>
      </c>
      <c r="F25" s="18">
        <v>59.47</v>
      </c>
      <c r="G25" s="19">
        <f t="shared" si="0"/>
        <v>9.1000000000000004E-3</v>
      </c>
      <c r="H25" s="20"/>
    </row>
    <row r="26" spans="1:8" ht="13" customHeight="1">
      <c r="A26" s="6"/>
      <c r="B26" s="16" t="s">
        <v>57</v>
      </c>
      <c r="C26" s="13" t="s">
        <v>58</v>
      </c>
      <c r="D26" s="13" t="s">
        <v>23</v>
      </c>
      <c r="E26" s="17">
        <v>4900</v>
      </c>
      <c r="F26" s="18">
        <v>59.089100000000002</v>
      </c>
      <c r="G26" s="19">
        <f t="shared" si="0"/>
        <v>8.9999999999999993E-3</v>
      </c>
      <c r="H26" s="20"/>
    </row>
    <row r="27" spans="1:8" ht="13" customHeight="1">
      <c r="A27" s="6"/>
      <c r="B27" s="16" t="s">
        <v>59</v>
      </c>
      <c r="C27" s="13" t="s">
        <v>60</v>
      </c>
      <c r="D27" s="13" t="s">
        <v>61</v>
      </c>
      <c r="E27" s="17">
        <v>2000</v>
      </c>
      <c r="F27" s="18">
        <v>59.094000000000001</v>
      </c>
      <c r="G27" s="19">
        <f t="shared" si="0"/>
        <v>8.9999999999999993E-3</v>
      </c>
      <c r="H27" s="20"/>
    </row>
    <row r="28" spans="1:8" ht="13" customHeight="1">
      <c r="A28" s="6"/>
      <c r="B28" s="16" t="s">
        <v>62</v>
      </c>
      <c r="C28" s="13" t="s">
        <v>63</v>
      </c>
      <c r="D28" s="13" t="s">
        <v>64</v>
      </c>
      <c r="E28" s="17">
        <v>6000</v>
      </c>
      <c r="F28" s="18">
        <v>59.088000000000001</v>
      </c>
      <c r="G28" s="19">
        <f t="shared" si="0"/>
        <v>8.9999999999999993E-3</v>
      </c>
      <c r="H28" s="20"/>
    </row>
    <row r="29" spans="1:8" ht="13" customHeight="1">
      <c r="A29" s="6"/>
      <c r="B29" s="16" t="s">
        <v>65</v>
      </c>
      <c r="C29" s="13" t="s">
        <v>66</v>
      </c>
      <c r="D29" s="13" t="s">
        <v>67</v>
      </c>
      <c r="E29" s="17">
        <v>1575</v>
      </c>
      <c r="F29" s="18">
        <v>55.189574999999998</v>
      </c>
      <c r="G29" s="19">
        <f t="shared" si="0"/>
        <v>8.5000000000000006E-3</v>
      </c>
      <c r="H29" s="20"/>
    </row>
    <row r="30" spans="1:8" ht="13" customHeight="1">
      <c r="A30" s="6"/>
      <c r="B30" s="16" t="s">
        <v>68</v>
      </c>
      <c r="C30" s="13" t="s">
        <v>69</v>
      </c>
      <c r="D30" s="13" t="s">
        <v>23</v>
      </c>
      <c r="E30" s="17">
        <v>19050</v>
      </c>
      <c r="F30" s="18">
        <v>55.197375000000001</v>
      </c>
      <c r="G30" s="19">
        <f t="shared" si="0"/>
        <v>8.5000000000000006E-3</v>
      </c>
      <c r="H30" s="20"/>
    </row>
    <row r="31" spans="1:8" ht="13" customHeight="1">
      <c r="A31" s="6"/>
      <c r="B31" s="16" t="s">
        <v>70</v>
      </c>
      <c r="C31" s="13" t="s">
        <v>71</v>
      </c>
      <c r="D31" s="13" t="s">
        <v>36</v>
      </c>
      <c r="E31" s="17">
        <v>18600</v>
      </c>
      <c r="F31" s="18">
        <v>54.358499999999999</v>
      </c>
      <c r="G31" s="19">
        <f t="shared" si="0"/>
        <v>8.3000000000000001E-3</v>
      </c>
      <c r="H31" s="20"/>
    </row>
    <row r="32" spans="1:8" ht="13" customHeight="1">
      <c r="A32" s="6"/>
      <c r="B32" s="16" t="s">
        <v>72</v>
      </c>
      <c r="C32" s="13" t="s">
        <v>73</v>
      </c>
      <c r="D32" s="13" t="s">
        <v>74</v>
      </c>
      <c r="E32" s="17">
        <v>10400</v>
      </c>
      <c r="F32" s="18">
        <v>52.956800000000001</v>
      </c>
      <c r="G32" s="19">
        <f t="shared" si="0"/>
        <v>8.0999999999999996E-3</v>
      </c>
      <c r="H32" s="20"/>
    </row>
    <row r="33" spans="1:8" ht="13" customHeight="1">
      <c r="A33" s="6"/>
      <c r="B33" s="16" t="s">
        <v>75</v>
      </c>
      <c r="C33" s="13" t="s">
        <v>76</v>
      </c>
      <c r="D33" s="13" t="s">
        <v>23</v>
      </c>
      <c r="E33" s="17">
        <v>5250</v>
      </c>
      <c r="F33" s="18">
        <v>51.418500000000002</v>
      </c>
      <c r="G33" s="19">
        <f t="shared" si="0"/>
        <v>7.9000000000000008E-3</v>
      </c>
      <c r="H33" s="20"/>
    </row>
    <row r="34" spans="1:8" ht="13" customHeight="1">
      <c r="A34" s="6"/>
      <c r="B34" s="16" t="s">
        <v>77</v>
      </c>
      <c r="C34" s="13" t="s">
        <v>78</v>
      </c>
      <c r="D34" s="13" t="s">
        <v>79</v>
      </c>
      <c r="E34" s="17">
        <v>2100</v>
      </c>
      <c r="F34" s="18">
        <v>49.536900000000003</v>
      </c>
      <c r="G34" s="19">
        <f t="shared" si="0"/>
        <v>7.6E-3</v>
      </c>
      <c r="H34" s="20"/>
    </row>
    <row r="35" spans="1:8" ht="13" customHeight="1">
      <c r="A35" s="6"/>
      <c r="B35" s="16" t="s">
        <v>80</v>
      </c>
      <c r="C35" s="13" t="s">
        <v>81</v>
      </c>
      <c r="D35" s="13" t="s">
        <v>61</v>
      </c>
      <c r="E35" s="17">
        <v>400</v>
      </c>
      <c r="F35" s="18">
        <v>49.223999999999997</v>
      </c>
      <c r="G35" s="19">
        <f t="shared" si="0"/>
        <v>7.4999999999999997E-3</v>
      </c>
      <c r="H35" s="20"/>
    </row>
    <row r="36" spans="1:8" ht="13" customHeight="1">
      <c r="A36" s="6"/>
      <c r="B36" s="16" t="s">
        <v>82</v>
      </c>
      <c r="C36" s="13" t="s">
        <v>83</v>
      </c>
      <c r="D36" s="13" t="s">
        <v>23</v>
      </c>
      <c r="E36" s="17">
        <v>10000</v>
      </c>
      <c r="F36" s="18">
        <v>35.340000000000003</v>
      </c>
      <c r="G36" s="19">
        <f t="shared" si="0"/>
        <v>5.4000000000000003E-3</v>
      </c>
      <c r="H36" s="20"/>
    </row>
    <row r="37" spans="1:8" ht="13" customHeight="1">
      <c r="A37" s="6"/>
      <c r="B37" s="16" t="s">
        <v>84</v>
      </c>
      <c r="C37" s="13" t="s">
        <v>85</v>
      </c>
      <c r="D37" s="13" t="s">
        <v>86</v>
      </c>
      <c r="E37" s="17">
        <v>5775</v>
      </c>
      <c r="F37" s="18">
        <v>29.111775000000002</v>
      </c>
      <c r="G37" s="19">
        <f t="shared" si="0"/>
        <v>4.4999999999999997E-3</v>
      </c>
      <c r="H37" s="20"/>
    </row>
    <row r="38" spans="1:8" ht="13" customHeight="1">
      <c r="A38" s="6"/>
      <c r="B38" s="16" t="s">
        <v>87</v>
      </c>
      <c r="C38" s="13" t="s">
        <v>88</v>
      </c>
      <c r="D38" s="13" t="s">
        <v>14</v>
      </c>
      <c r="E38" s="17">
        <v>19500</v>
      </c>
      <c r="F38" s="18">
        <v>26.402999999999999</v>
      </c>
      <c r="G38" s="19">
        <f t="shared" si="0"/>
        <v>4.0000000000000001E-3</v>
      </c>
      <c r="H38" s="20"/>
    </row>
    <row r="39" spans="1:8" ht="13" customHeight="1">
      <c r="A39" s="6"/>
      <c r="B39" s="16" t="s">
        <v>89</v>
      </c>
      <c r="C39" s="13" t="s">
        <v>90</v>
      </c>
      <c r="D39" s="13" t="s">
        <v>23</v>
      </c>
      <c r="E39" s="17">
        <v>13500</v>
      </c>
      <c r="F39" s="18">
        <v>16.665749999999999</v>
      </c>
      <c r="G39" s="19">
        <f t="shared" si="0"/>
        <v>2.5999999999999999E-3</v>
      </c>
      <c r="H39" s="20"/>
    </row>
    <row r="40" spans="1:8" ht="13" customHeight="1">
      <c r="A40" s="6"/>
      <c r="B40" s="16" t="s">
        <v>91</v>
      </c>
      <c r="C40" s="13" t="s">
        <v>92</v>
      </c>
      <c r="D40" s="13" t="s">
        <v>93</v>
      </c>
      <c r="E40" s="17">
        <v>5400</v>
      </c>
      <c r="F40" s="18">
        <v>15.5466</v>
      </c>
      <c r="G40" s="19">
        <f t="shared" si="0"/>
        <v>2.3999999999999998E-3</v>
      </c>
      <c r="H40" s="20"/>
    </row>
    <row r="41" spans="1:8" ht="13" customHeight="1">
      <c r="A41" s="6"/>
      <c r="B41" s="16" t="s">
        <v>94</v>
      </c>
      <c r="C41" s="13" t="s">
        <v>95</v>
      </c>
      <c r="D41" s="13" t="s">
        <v>61</v>
      </c>
      <c r="E41" s="17">
        <v>4000</v>
      </c>
      <c r="F41" s="18">
        <v>11.848000000000001</v>
      </c>
      <c r="G41" s="19">
        <f t="shared" si="0"/>
        <v>1.8E-3</v>
      </c>
      <c r="H41" s="20"/>
    </row>
    <row r="42" spans="1:8" ht="13" customHeight="1">
      <c r="A42" s="6"/>
      <c r="B42" s="16"/>
      <c r="C42" s="13"/>
      <c r="D42" s="13"/>
      <c r="E42" s="17"/>
      <c r="F42" s="21"/>
      <c r="G42" s="22"/>
      <c r="H42" s="20"/>
    </row>
    <row r="43" spans="1:8" ht="13" customHeight="1">
      <c r="A43" s="6"/>
      <c r="B43" s="16"/>
      <c r="C43" s="13"/>
      <c r="D43" s="13"/>
      <c r="E43" s="17"/>
      <c r="F43" s="21"/>
      <c r="G43" s="22"/>
      <c r="H43" s="20"/>
    </row>
    <row r="44" spans="1:8" ht="13" customHeight="1">
      <c r="A44" s="4"/>
      <c r="B44" s="12" t="s">
        <v>96</v>
      </c>
      <c r="C44" s="13"/>
      <c r="D44" s="13"/>
      <c r="E44" s="13"/>
      <c r="F44" s="23">
        <f>SUM(F9:F43)</f>
        <v>2041.0741849999997</v>
      </c>
      <c r="G44" s="24">
        <f>SUM(G9:G43)</f>
        <v>0.31250000000000006</v>
      </c>
      <c r="H44" s="25"/>
    </row>
    <row r="45" spans="1:8" ht="13" customHeight="1">
      <c r="A45" s="4"/>
      <c r="B45" s="26" t="s">
        <v>97</v>
      </c>
      <c r="C45" s="27"/>
      <c r="D45" s="27"/>
      <c r="E45" s="27"/>
      <c r="F45" s="28" t="s">
        <v>98</v>
      </c>
      <c r="G45" s="28" t="s">
        <v>98</v>
      </c>
      <c r="H45" s="25"/>
    </row>
    <row r="46" spans="1:8" ht="13" customHeight="1">
      <c r="A46" s="4"/>
      <c r="B46" s="26" t="s">
        <v>96</v>
      </c>
      <c r="C46" s="27"/>
      <c r="D46" s="27"/>
      <c r="E46" s="27"/>
      <c r="F46" s="28" t="s">
        <v>98</v>
      </c>
      <c r="G46" s="28" t="s">
        <v>98</v>
      </c>
      <c r="H46" s="25"/>
    </row>
    <row r="47" spans="1:8" ht="13" customHeight="1">
      <c r="A47" s="4"/>
      <c r="B47" s="26" t="s">
        <v>99</v>
      </c>
      <c r="C47" s="29"/>
      <c r="D47" s="27"/>
      <c r="E47" s="29"/>
      <c r="F47" s="23">
        <f>F44</f>
        <v>2041.0741849999997</v>
      </c>
      <c r="G47" s="24">
        <f>G44</f>
        <v>0.31250000000000006</v>
      </c>
      <c r="H47" s="25"/>
    </row>
    <row r="48" spans="1:8" ht="13" customHeight="1">
      <c r="A48" s="4"/>
      <c r="B48" s="12" t="s">
        <v>100</v>
      </c>
      <c r="C48" s="13"/>
      <c r="D48" s="13"/>
      <c r="E48" s="13"/>
      <c r="F48" s="13"/>
      <c r="G48" s="13"/>
      <c r="H48" s="14"/>
    </row>
    <row r="49" spans="1:8" ht="13" customHeight="1">
      <c r="A49" s="4"/>
      <c r="B49" s="12" t="s">
        <v>101</v>
      </c>
      <c r="C49" s="13"/>
      <c r="D49" s="13"/>
      <c r="E49" s="13"/>
      <c r="F49" s="4"/>
      <c r="G49" s="15"/>
      <c r="H49" s="14"/>
    </row>
    <row r="50" spans="1:8" ht="13" customHeight="1">
      <c r="A50" s="30"/>
      <c r="B50" s="16" t="s">
        <v>102</v>
      </c>
      <c r="C50" s="13"/>
      <c r="D50" s="13"/>
      <c r="E50" s="17">
        <v>-4000</v>
      </c>
      <c r="F50" s="18">
        <v>-11.874000000000001</v>
      </c>
      <c r="G50" s="19">
        <f t="shared" ref="G50:G82" si="1">ROUND(F50/$F$115,4)</f>
        <v>-1.8E-3</v>
      </c>
      <c r="H50" s="20"/>
    </row>
    <row r="51" spans="1:8" ht="13" customHeight="1">
      <c r="A51" s="30"/>
      <c r="B51" s="16" t="s">
        <v>103</v>
      </c>
      <c r="C51" s="13"/>
      <c r="D51" s="13"/>
      <c r="E51" s="17">
        <v>-5400</v>
      </c>
      <c r="F51" s="18">
        <v>-15.6249</v>
      </c>
      <c r="G51" s="19">
        <f t="shared" si="1"/>
        <v>-2.3999999999999998E-3</v>
      </c>
      <c r="H51" s="20"/>
    </row>
    <row r="52" spans="1:8" ht="13" customHeight="1">
      <c r="A52" s="30"/>
      <c r="B52" s="16" t="s">
        <v>104</v>
      </c>
      <c r="C52" s="13"/>
      <c r="D52" s="13"/>
      <c r="E52" s="17">
        <v>-13500</v>
      </c>
      <c r="F52" s="18">
        <v>-16.74945</v>
      </c>
      <c r="G52" s="19">
        <f t="shared" si="1"/>
        <v>-2.5999999999999999E-3</v>
      </c>
      <c r="H52" s="20"/>
    </row>
    <row r="53" spans="1:8" ht="13" customHeight="1">
      <c r="A53" s="30"/>
      <c r="B53" s="16" t="s">
        <v>105</v>
      </c>
      <c r="C53" s="13"/>
      <c r="D53" s="13"/>
      <c r="E53" s="17">
        <v>-19500</v>
      </c>
      <c r="F53" s="18">
        <v>-26.541450000000001</v>
      </c>
      <c r="G53" s="19">
        <f t="shared" si="1"/>
        <v>-4.1000000000000003E-3</v>
      </c>
      <c r="H53" s="20"/>
    </row>
    <row r="54" spans="1:8" ht="13" customHeight="1">
      <c r="A54" s="30"/>
      <c r="B54" s="16" t="s">
        <v>106</v>
      </c>
      <c r="C54" s="13"/>
      <c r="D54" s="13"/>
      <c r="E54" s="17">
        <v>-5775</v>
      </c>
      <c r="F54" s="18">
        <v>-29.198399999999999</v>
      </c>
      <c r="G54" s="19">
        <f t="shared" si="1"/>
        <v>-4.4999999999999997E-3</v>
      </c>
      <c r="H54" s="20"/>
    </row>
    <row r="55" spans="1:8" ht="13" customHeight="1">
      <c r="A55" s="30"/>
      <c r="B55" s="16" t="s">
        <v>107</v>
      </c>
      <c r="C55" s="13"/>
      <c r="D55" s="13"/>
      <c r="E55" s="17">
        <v>-10000</v>
      </c>
      <c r="F55" s="18">
        <v>-35.454999999999998</v>
      </c>
      <c r="G55" s="19">
        <f t="shared" si="1"/>
        <v>-5.4000000000000003E-3</v>
      </c>
      <c r="H55" s="20"/>
    </row>
    <row r="56" spans="1:8" ht="13" customHeight="1">
      <c r="A56" s="30"/>
      <c r="B56" s="16" t="s">
        <v>108</v>
      </c>
      <c r="C56" s="13"/>
      <c r="D56" s="13"/>
      <c r="E56" s="17">
        <v>-400</v>
      </c>
      <c r="F56" s="18">
        <v>-49.375999999999998</v>
      </c>
      <c r="G56" s="19">
        <f t="shared" si="1"/>
        <v>-7.6E-3</v>
      </c>
      <c r="H56" s="20"/>
    </row>
    <row r="57" spans="1:8" ht="13" customHeight="1">
      <c r="A57" s="30"/>
      <c r="B57" s="16" t="s">
        <v>109</v>
      </c>
      <c r="C57" s="13"/>
      <c r="D57" s="13"/>
      <c r="E57" s="17">
        <v>-2100</v>
      </c>
      <c r="F57" s="18">
        <v>-49.593600000000002</v>
      </c>
      <c r="G57" s="19">
        <f t="shared" si="1"/>
        <v>-7.6E-3</v>
      </c>
      <c r="H57" s="20"/>
    </row>
    <row r="58" spans="1:8" ht="13" customHeight="1">
      <c r="A58" s="30"/>
      <c r="B58" s="16" t="s">
        <v>110</v>
      </c>
      <c r="C58" s="13"/>
      <c r="D58" s="13"/>
      <c r="E58" s="17">
        <v>-5250</v>
      </c>
      <c r="F58" s="18">
        <v>-51.675750000000001</v>
      </c>
      <c r="G58" s="19">
        <f t="shared" si="1"/>
        <v>-7.9000000000000008E-3</v>
      </c>
      <c r="H58" s="20"/>
    </row>
    <row r="59" spans="1:8" ht="13" customHeight="1">
      <c r="A59" s="30"/>
      <c r="B59" s="16" t="s">
        <v>111</v>
      </c>
      <c r="C59" s="13"/>
      <c r="D59" s="13"/>
      <c r="E59" s="17">
        <v>-10400</v>
      </c>
      <c r="F59" s="18">
        <v>-53.185600000000001</v>
      </c>
      <c r="G59" s="19">
        <f t="shared" si="1"/>
        <v>-8.0999999999999996E-3</v>
      </c>
      <c r="H59" s="20"/>
    </row>
    <row r="60" spans="1:8" ht="13" customHeight="1">
      <c r="A60" s="30"/>
      <c r="B60" s="16" t="s">
        <v>112</v>
      </c>
      <c r="C60" s="13"/>
      <c r="D60" s="13"/>
      <c r="E60" s="17">
        <v>-18600</v>
      </c>
      <c r="F60" s="18">
        <v>-54.405000000000001</v>
      </c>
      <c r="G60" s="19">
        <f t="shared" si="1"/>
        <v>-8.3000000000000001E-3</v>
      </c>
      <c r="H60" s="20"/>
    </row>
    <row r="61" spans="1:8" ht="13" customHeight="1">
      <c r="A61" s="30"/>
      <c r="B61" s="16" t="s">
        <v>113</v>
      </c>
      <c r="C61" s="13"/>
      <c r="D61" s="13"/>
      <c r="E61" s="17">
        <v>-1575</v>
      </c>
      <c r="F61" s="18">
        <v>-55.361249999999998</v>
      </c>
      <c r="G61" s="19">
        <f t="shared" si="1"/>
        <v>-8.5000000000000006E-3</v>
      </c>
      <c r="H61" s="20"/>
    </row>
    <row r="62" spans="1:8" ht="13" customHeight="1">
      <c r="A62" s="30"/>
      <c r="B62" s="16" t="s">
        <v>114</v>
      </c>
      <c r="C62" s="13"/>
      <c r="D62" s="13"/>
      <c r="E62" s="17">
        <v>-19050</v>
      </c>
      <c r="F62" s="18">
        <v>-55.492649999999998</v>
      </c>
      <c r="G62" s="19">
        <f t="shared" si="1"/>
        <v>-8.5000000000000006E-3</v>
      </c>
      <c r="H62" s="20"/>
    </row>
    <row r="63" spans="1:8" ht="13" customHeight="1">
      <c r="A63" s="30"/>
      <c r="B63" s="16" t="s">
        <v>115</v>
      </c>
      <c r="C63" s="13"/>
      <c r="D63" s="13"/>
      <c r="E63" s="17">
        <v>-6000</v>
      </c>
      <c r="F63" s="18">
        <v>-59.357999999999997</v>
      </c>
      <c r="G63" s="19">
        <f t="shared" si="1"/>
        <v>-9.1000000000000004E-3</v>
      </c>
      <c r="H63" s="20"/>
    </row>
    <row r="64" spans="1:8" ht="13" customHeight="1">
      <c r="A64" s="30"/>
      <c r="B64" s="16" t="s">
        <v>116</v>
      </c>
      <c r="C64" s="13"/>
      <c r="D64" s="13"/>
      <c r="E64" s="17">
        <v>-2000</v>
      </c>
      <c r="F64" s="18">
        <v>-59.374000000000002</v>
      </c>
      <c r="G64" s="19">
        <f t="shared" si="1"/>
        <v>-9.1000000000000004E-3</v>
      </c>
      <c r="H64" s="20"/>
    </row>
    <row r="65" spans="1:8" ht="13" customHeight="1">
      <c r="A65" s="30"/>
      <c r="B65" s="16" t="s">
        <v>117</v>
      </c>
      <c r="C65" s="13"/>
      <c r="D65" s="13"/>
      <c r="E65" s="17">
        <v>-4900</v>
      </c>
      <c r="F65" s="18">
        <v>-59.3782</v>
      </c>
      <c r="G65" s="19">
        <f t="shared" si="1"/>
        <v>-9.1000000000000004E-3</v>
      </c>
      <c r="H65" s="20"/>
    </row>
    <row r="66" spans="1:8" ht="13" customHeight="1">
      <c r="A66" s="30"/>
      <c r="B66" s="16" t="s">
        <v>118</v>
      </c>
      <c r="C66" s="13"/>
      <c r="D66" s="13"/>
      <c r="E66" s="17">
        <v>-1000</v>
      </c>
      <c r="F66" s="18">
        <v>-59.64</v>
      </c>
      <c r="G66" s="19">
        <f t="shared" si="1"/>
        <v>-9.1000000000000004E-3</v>
      </c>
      <c r="H66" s="20"/>
    </row>
    <row r="67" spans="1:8" ht="13" customHeight="1">
      <c r="A67" s="30"/>
      <c r="B67" s="16" t="s">
        <v>119</v>
      </c>
      <c r="C67" s="13"/>
      <c r="D67" s="13"/>
      <c r="E67" s="17">
        <v>-2750</v>
      </c>
      <c r="F67" s="18">
        <v>-59.73</v>
      </c>
      <c r="G67" s="19">
        <f t="shared" si="1"/>
        <v>-9.1000000000000004E-3</v>
      </c>
      <c r="H67" s="20"/>
    </row>
    <row r="68" spans="1:8" ht="13" customHeight="1">
      <c r="A68" s="30"/>
      <c r="B68" s="16" t="s">
        <v>120</v>
      </c>
      <c r="C68" s="13"/>
      <c r="D68" s="13"/>
      <c r="E68" s="17">
        <v>-4500</v>
      </c>
      <c r="F68" s="18">
        <v>-60.718499999999999</v>
      </c>
      <c r="G68" s="19">
        <f t="shared" si="1"/>
        <v>-9.2999999999999992E-3</v>
      </c>
      <c r="H68" s="20"/>
    </row>
    <row r="69" spans="1:8" ht="13" customHeight="1">
      <c r="A69" s="30"/>
      <c r="B69" s="16" t="s">
        <v>121</v>
      </c>
      <c r="C69" s="13"/>
      <c r="D69" s="13"/>
      <c r="E69" s="17">
        <v>-5400</v>
      </c>
      <c r="F69" s="18">
        <v>-60.760800000000003</v>
      </c>
      <c r="G69" s="19">
        <f t="shared" si="1"/>
        <v>-9.2999999999999992E-3</v>
      </c>
      <c r="H69" s="20"/>
    </row>
    <row r="70" spans="1:8" ht="13" customHeight="1">
      <c r="A70" s="30"/>
      <c r="B70" s="16" t="s">
        <v>122</v>
      </c>
      <c r="C70" s="13"/>
      <c r="D70" s="13"/>
      <c r="E70" s="17">
        <v>-6050</v>
      </c>
      <c r="F70" s="18">
        <v>-61.71</v>
      </c>
      <c r="G70" s="19">
        <f t="shared" si="1"/>
        <v>-9.4000000000000004E-3</v>
      </c>
      <c r="H70" s="20"/>
    </row>
    <row r="71" spans="1:8" ht="13" customHeight="1">
      <c r="A71" s="30"/>
      <c r="B71" s="16" t="s">
        <v>123</v>
      </c>
      <c r="C71" s="13"/>
      <c r="D71" s="13"/>
      <c r="E71" s="17">
        <v>-13000</v>
      </c>
      <c r="F71" s="18">
        <v>-64.727000000000004</v>
      </c>
      <c r="G71" s="19">
        <f t="shared" si="1"/>
        <v>-9.9000000000000008E-3</v>
      </c>
      <c r="H71" s="20"/>
    </row>
    <row r="72" spans="1:8" ht="13" customHeight="1">
      <c r="A72" s="30"/>
      <c r="B72" s="16" t="s">
        <v>124</v>
      </c>
      <c r="C72" s="13"/>
      <c r="D72" s="13"/>
      <c r="E72" s="17">
        <v>-16800</v>
      </c>
      <c r="F72" s="18">
        <v>-67.62</v>
      </c>
      <c r="G72" s="19">
        <f t="shared" si="1"/>
        <v>-1.04E-2</v>
      </c>
      <c r="H72" s="20"/>
    </row>
    <row r="73" spans="1:8" ht="13" customHeight="1">
      <c r="A73" s="30"/>
      <c r="B73" s="16" t="s">
        <v>125</v>
      </c>
      <c r="C73" s="13"/>
      <c r="D73" s="13"/>
      <c r="E73" s="17">
        <v>-16600</v>
      </c>
      <c r="F73" s="18">
        <v>-69.363100000000003</v>
      </c>
      <c r="G73" s="19">
        <f t="shared" si="1"/>
        <v>-1.06E-2</v>
      </c>
      <c r="H73" s="20"/>
    </row>
    <row r="74" spans="1:8" ht="13" customHeight="1">
      <c r="A74" s="30"/>
      <c r="B74" s="16" t="s">
        <v>126</v>
      </c>
      <c r="C74" s="13"/>
      <c r="D74" s="13"/>
      <c r="E74" s="17">
        <v>-5625</v>
      </c>
      <c r="F74" s="18">
        <v>-70.925624999999997</v>
      </c>
      <c r="G74" s="19">
        <f t="shared" si="1"/>
        <v>-1.09E-2</v>
      </c>
      <c r="H74" s="20"/>
    </row>
    <row r="75" spans="1:8" ht="13" customHeight="1">
      <c r="A75" s="30"/>
      <c r="B75" s="16" t="s">
        <v>127</v>
      </c>
      <c r="C75" s="13"/>
      <c r="D75" s="13"/>
      <c r="E75" s="17">
        <v>-47300</v>
      </c>
      <c r="F75" s="18">
        <v>-71.020949999999999</v>
      </c>
      <c r="G75" s="19">
        <f t="shared" si="1"/>
        <v>-1.09E-2</v>
      </c>
      <c r="H75" s="20"/>
    </row>
    <row r="76" spans="1:8" ht="13" customHeight="1">
      <c r="A76" s="30"/>
      <c r="B76" s="16" t="s">
        <v>128</v>
      </c>
      <c r="C76" s="13"/>
      <c r="D76" s="13"/>
      <c r="E76" s="17">
        <v>-6875</v>
      </c>
      <c r="F76" s="18">
        <v>-80.265625</v>
      </c>
      <c r="G76" s="19">
        <f t="shared" si="1"/>
        <v>-1.23E-2</v>
      </c>
      <c r="H76" s="20"/>
    </row>
    <row r="77" spans="1:8" ht="13" customHeight="1">
      <c r="A77" s="30"/>
      <c r="B77" s="16" t="s">
        <v>129</v>
      </c>
      <c r="C77" s="13"/>
      <c r="D77" s="13"/>
      <c r="E77" s="17">
        <v>-5225</v>
      </c>
      <c r="F77" s="18">
        <v>-93.553624999999997</v>
      </c>
      <c r="G77" s="19">
        <f t="shared" si="1"/>
        <v>-1.43E-2</v>
      </c>
      <c r="H77" s="20"/>
    </row>
    <row r="78" spans="1:8" ht="13" customHeight="1">
      <c r="A78" s="30"/>
      <c r="B78" s="16" t="s">
        <v>130</v>
      </c>
      <c r="C78" s="13"/>
      <c r="D78" s="13"/>
      <c r="E78" s="17">
        <v>-96000</v>
      </c>
      <c r="F78" s="18">
        <v>-96.940799999999996</v>
      </c>
      <c r="G78" s="19">
        <f t="shared" si="1"/>
        <v>-1.4800000000000001E-2</v>
      </c>
      <c r="H78" s="20"/>
    </row>
    <row r="79" spans="1:8" ht="13" customHeight="1">
      <c r="A79" s="30"/>
      <c r="B79" s="16" t="s">
        <v>131</v>
      </c>
      <c r="C79" s="13"/>
      <c r="D79" s="13"/>
      <c r="E79" s="17">
        <v>-13200</v>
      </c>
      <c r="F79" s="18">
        <v>-97.138800000000003</v>
      </c>
      <c r="G79" s="19">
        <f t="shared" si="1"/>
        <v>-1.49E-2</v>
      </c>
      <c r="H79" s="20"/>
    </row>
    <row r="80" spans="1:8" ht="13" customHeight="1">
      <c r="A80" s="30"/>
      <c r="B80" s="16" t="s">
        <v>132</v>
      </c>
      <c r="C80" s="13"/>
      <c r="D80" s="13"/>
      <c r="E80" s="17">
        <v>-13800</v>
      </c>
      <c r="F80" s="18">
        <v>-111.98699999999999</v>
      </c>
      <c r="G80" s="19">
        <f t="shared" si="1"/>
        <v>-1.7100000000000001E-2</v>
      </c>
      <c r="H80" s="20"/>
    </row>
    <row r="81" spans="1:8" ht="13" customHeight="1">
      <c r="A81" s="30"/>
      <c r="B81" s="16" t="s">
        <v>133</v>
      </c>
      <c r="C81" s="13"/>
      <c r="D81" s="13"/>
      <c r="E81" s="17">
        <v>-2975</v>
      </c>
      <c r="F81" s="18">
        <v>-117.896275</v>
      </c>
      <c r="G81" s="19">
        <f t="shared" si="1"/>
        <v>-1.8100000000000002E-2</v>
      </c>
      <c r="H81" s="20"/>
    </row>
    <row r="82" spans="1:8" ht="13" customHeight="1">
      <c r="A82" s="30"/>
      <c r="B82" s="16" t="s">
        <v>134</v>
      </c>
      <c r="C82" s="13"/>
      <c r="D82" s="13"/>
      <c r="E82" s="17">
        <v>-36450</v>
      </c>
      <c r="F82" s="18">
        <v>-122.67247500000001</v>
      </c>
      <c r="G82" s="19">
        <f t="shared" si="1"/>
        <v>-1.8800000000000001E-2</v>
      </c>
      <c r="H82" s="20"/>
    </row>
    <row r="83" spans="1:8" ht="13" customHeight="1">
      <c r="A83" s="30"/>
      <c r="B83" s="16"/>
      <c r="C83" s="13"/>
      <c r="D83" s="13"/>
      <c r="E83" s="17"/>
      <c r="F83" s="21"/>
      <c r="G83" s="22"/>
      <c r="H83" s="20"/>
    </row>
    <row r="84" spans="1:8" ht="13" customHeight="1">
      <c r="A84" s="30"/>
      <c r="B84" s="16"/>
      <c r="C84" s="13"/>
      <c r="D84" s="13"/>
      <c r="E84" s="17"/>
      <c r="F84" s="21"/>
      <c r="G84" s="22"/>
      <c r="H84" s="20"/>
    </row>
    <row r="85" spans="1:8" ht="13" customHeight="1">
      <c r="A85" s="4"/>
      <c r="B85" s="12" t="s">
        <v>96</v>
      </c>
      <c r="C85" s="13"/>
      <c r="D85" s="13"/>
      <c r="E85" s="13"/>
      <c r="F85" s="23">
        <f>SUM(F50:F84)</f>
        <v>-2049.3138250000006</v>
      </c>
      <c r="G85" s="31">
        <f>SUM(G50:G84)</f>
        <v>-0.31379999999999997</v>
      </c>
      <c r="H85" s="25"/>
    </row>
    <row r="86" spans="1:8" ht="13" customHeight="1">
      <c r="A86" s="4"/>
      <c r="B86" s="26" t="s">
        <v>99</v>
      </c>
      <c r="C86" s="29"/>
      <c r="D86" s="27"/>
      <c r="E86" s="29"/>
      <c r="F86" s="23">
        <f>F85</f>
        <v>-2049.3138250000006</v>
      </c>
      <c r="G86" s="31">
        <f>G85</f>
        <v>-0.31379999999999997</v>
      </c>
      <c r="H86" s="25"/>
    </row>
    <row r="87" spans="1:8" ht="13" customHeight="1">
      <c r="A87" s="4"/>
      <c r="B87" s="12" t="s">
        <v>135</v>
      </c>
      <c r="C87" s="13"/>
      <c r="D87" s="13"/>
      <c r="E87" s="13"/>
      <c r="F87" s="13"/>
      <c r="G87" s="13"/>
      <c r="H87" s="14"/>
    </row>
    <row r="88" spans="1:8" ht="13" customHeight="1">
      <c r="A88" s="4"/>
      <c r="B88" s="12" t="s">
        <v>136</v>
      </c>
      <c r="C88" s="13"/>
      <c r="D88" s="13"/>
      <c r="E88" s="13"/>
      <c r="F88" s="4"/>
      <c r="G88" s="15"/>
      <c r="H88" s="14"/>
    </row>
    <row r="89" spans="1:8" ht="13" customHeight="1">
      <c r="A89" s="30"/>
      <c r="B89" s="16" t="s">
        <v>137</v>
      </c>
      <c r="C89" s="32" t="s">
        <v>138</v>
      </c>
      <c r="D89" s="32" t="s">
        <v>139</v>
      </c>
      <c r="E89" s="17">
        <v>500000</v>
      </c>
      <c r="F89" s="18">
        <v>501.08449999999999</v>
      </c>
      <c r="G89" s="19">
        <f>ROUND(F89/$F$115,4)</f>
        <v>7.6700000000000004E-2</v>
      </c>
      <c r="H89" s="33">
        <v>7.7149999999999996E-2</v>
      </c>
    </row>
    <row r="90" spans="1:8" ht="13" customHeight="1">
      <c r="A90" s="30"/>
      <c r="B90" s="16" t="s">
        <v>140</v>
      </c>
      <c r="C90" s="32" t="s">
        <v>141</v>
      </c>
      <c r="D90" s="32" t="s">
        <v>139</v>
      </c>
      <c r="E90" s="17">
        <v>500000</v>
      </c>
      <c r="F90" s="18">
        <v>498.39749999999998</v>
      </c>
      <c r="G90" s="19">
        <f>ROUND(F90/$F$115,4)</f>
        <v>7.6300000000000007E-2</v>
      </c>
      <c r="H90" s="33">
        <v>7.5399999999999995E-2</v>
      </c>
    </row>
    <row r="91" spans="1:8" ht="13" customHeight="1">
      <c r="A91" s="30"/>
      <c r="B91" s="16" t="s">
        <v>142</v>
      </c>
      <c r="C91" s="32" t="s">
        <v>143</v>
      </c>
      <c r="D91" s="32" t="s">
        <v>139</v>
      </c>
      <c r="E91" s="17">
        <v>500000</v>
      </c>
      <c r="F91" s="18">
        <v>495.52550000000002</v>
      </c>
      <c r="G91" s="19">
        <f>ROUND(F91/$F$115,4)</f>
        <v>7.5899999999999995E-2</v>
      </c>
      <c r="H91" s="33">
        <v>7.7899999999999997E-2</v>
      </c>
    </row>
    <row r="92" spans="1:8" ht="13" customHeight="1">
      <c r="A92" s="30"/>
      <c r="B92" s="16" t="s">
        <v>144</v>
      </c>
      <c r="C92" s="32" t="s">
        <v>145</v>
      </c>
      <c r="D92" s="32" t="s">
        <v>139</v>
      </c>
      <c r="E92" s="17">
        <v>500000</v>
      </c>
      <c r="F92" s="18">
        <v>494.17200000000003</v>
      </c>
      <c r="G92" s="19">
        <f>ROUND(F92/$F$115,4)</f>
        <v>7.5700000000000003E-2</v>
      </c>
      <c r="H92" s="33">
        <v>7.4598999999999999E-2</v>
      </c>
    </row>
    <row r="93" spans="1:8" ht="13" customHeight="1">
      <c r="A93" s="30"/>
      <c r="B93" s="16" t="s">
        <v>146</v>
      </c>
      <c r="C93" s="32" t="s">
        <v>147</v>
      </c>
      <c r="D93" s="32" t="s">
        <v>139</v>
      </c>
      <c r="E93" s="17">
        <v>500000</v>
      </c>
      <c r="F93" s="18">
        <v>492.0455</v>
      </c>
      <c r="G93" s="19">
        <f>ROUND(F93/$F$115,4)</f>
        <v>7.5300000000000006E-2</v>
      </c>
      <c r="H93" s="33">
        <v>7.8950000000000006E-2</v>
      </c>
    </row>
    <row r="94" spans="1:8" ht="13" customHeight="1">
      <c r="A94" s="30"/>
      <c r="B94" s="16"/>
      <c r="C94" s="13"/>
      <c r="D94" s="13"/>
      <c r="E94" s="17"/>
      <c r="F94" s="21"/>
      <c r="G94" s="22"/>
      <c r="H94" s="33"/>
    </row>
    <row r="95" spans="1:8" ht="13" customHeight="1">
      <c r="A95" s="30"/>
      <c r="B95" s="16"/>
      <c r="C95" s="13"/>
      <c r="D95" s="13"/>
      <c r="E95" s="17"/>
      <c r="F95" s="21"/>
      <c r="G95" s="22"/>
      <c r="H95" s="33"/>
    </row>
    <row r="96" spans="1:8" ht="13" customHeight="1">
      <c r="A96" s="4"/>
      <c r="B96" s="12" t="s">
        <v>96</v>
      </c>
      <c r="C96" s="13"/>
      <c r="D96" s="13"/>
      <c r="E96" s="13"/>
      <c r="F96" s="23">
        <f>SUM(F89:F95)</f>
        <v>2481.2249999999999</v>
      </c>
      <c r="G96" s="24">
        <f>SUM(G89:G95)</f>
        <v>0.37990000000000002</v>
      </c>
      <c r="H96" s="25"/>
    </row>
    <row r="97" spans="1:8" ht="13" customHeight="1">
      <c r="A97" s="4"/>
      <c r="B97" s="26" t="s">
        <v>148</v>
      </c>
      <c r="C97" s="27"/>
      <c r="D97" s="27"/>
      <c r="E97" s="27"/>
      <c r="F97" s="28" t="s">
        <v>98</v>
      </c>
      <c r="G97" s="28" t="s">
        <v>98</v>
      </c>
      <c r="H97" s="25"/>
    </row>
    <row r="98" spans="1:8" ht="13" customHeight="1">
      <c r="A98" s="4"/>
      <c r="B98" s="26" t="s">
        <v>96</v>
      </c>
      <c r="C98" s="27"/>
      <c r="D98" s="27"/>
      <c r="E98" s="27"/>
      <c r="F98" s="28" t="s">
        <v>98</v>
      </c>
      <c r="G98" s="28" t="s">
        <v>98</v>
      </c>
      <c r="H98" s="25"/>
    </row>
    <row r="99" spans="1:8" ht="13" customHeight="1">
      <c r="A99" s="4"/>
      <c r="B99" s="26" t="s">
        <v>99</v>
      </c>
      <c r="C99" s="29"/>
      <c r="D99" s="27"/>
      <c r="E99" s="29"/>
      <c r="F99" s="23">
        <f>F96</f>
        <v>2481.2249999999999</v>
      </c>
      <c r="G99" s="24">
        <f>G96</f>
        <v>0.37990000000000002</v>
      </c>
      <c r="H99" s="25"/>
    </row>
    <row r="100" spans="1:8" ht="13" customHeight="1">
      <c r="A100" s="4"/>
      <c r="B100" s="12" t="s">
        <v>149</v>
      </c>
      <c r="C100" s="13"/>
      <c r="D100" s="13"/>
      <c r="E100" s="13"/>
      <c r="F100" s="13"/>
      <c r="G100" s="13"/>
      <c r="H100" s="14"/>
    </row>
    <row r="101" spans="1:8" ht="13" customHeight="1">
      <c r="A101" s="4"/>
      <c r="B101" s="12" t="s">
        <v>150</v>
      </c>
      <c r="C101" s="13"/>
      <c r="D101" s="13"/>
      <c r="E101" s="13"/>
      <c r="F101" s="4"/>
      <c r="G101" s="15"/>
      <c r="H101" s="14"/>
    </row>
    <row r="102" spans="1:8" ht="13" customHeight="1">
      <c r="A102" s="30"/>
      <c r="B102" s="16" t="s">
        <v>151</v>
      </c>
      <c r="C102" s="13" t="s">
        <v>152</v>
      </c>
      <c r="D102" s="32" t="s">
        <v>153</v>
      </c>
      <c r="E102" s="17">
        <v>500000</v>
      </c>
      <c r="F102" s="18">
        <v>498.40750000000003</v>
      </c>
      <c r="G102" s="19">
        <f t="shared" ref="G102" si="2">ROUND(F102/$F$115,4)</f>
        <v>7.6300000000000007E-2</v>
      </c>
      <c r="H102" s="33">
        <v>5.3011000000000003E-2</v>
      </c>
    </row>
    <row r="103" spans="1:8" ht="13" customHeight="1">
      <c r="A103" s="4"/>
      <c r="B103" s="12" t="s">
        <v>96</v>
      </c>
      <c r="C103" s="13"/>
      <c r="D103" s="13"/>
      <c r="E103" s="13"/>
      <c r="F103" s="23">
        <f>SUM(F102:F102)</f>
        <v>498.40750000000003</v>
      </c>
      <c r="G103" s="24">
        <f>SUM(G102:G102)</f>
        <v>7.6300000000000007E-2</v>
      </c>
      <c r="H103" s="25"/>
    </row>
    <row r="104" spans="1:8" ht="13" customHeight="1">
      <c r="A104" s="4"/>
      <c r="B104" s="12"/>
      <c r="C104" s="13"/>
      <c r="D104" s="13"/>
      <c r="E104" s="13"/>
      <c r="F104" s="23"/>
      <c r="G104" s="24"/>
      <c r="H104" s="25"/>
    </row>
    <row r="105" spans="1:8" ht="13" customHeight="1">
      <c r="A105" s="4"/>
      <c r="B105" s="12" t="s">
        <v>154</v>
      </c>
      <c r="C105" s="13"/>
      <c r="D105" s="13"/>
      <c r="E105" s="13"/>
      <c r="F105" s="4"/>
      <c r="G105" s="15"/>
      <c r="H105" s="14"/>
    </row>
    <row r="106" spans="1:8" ht="13" customHeight="1">
      <c r="A106" s="4"/>
      <c r="B106" s="16" t="s">
        <v>155</v>
      </c>
      <c r="C106" s="13" t="s">
        <v>156</v>
      </c>
      <c r="D106" s="32" t="s">
        <v>157</v>
      </c>
      <c r="E106" s="17">
        <v>500000</v>
      </c>
      <c r="F106" s="18">
        <v>487.05399999999997</v>
      </c>
      <c r="G106" s="19">
        <f t="shared" ref="G106" si="3">ROUND(F106/$F$115,4)</f>
        <v>7.46E-2</v>
      </c>
      <c r="H106" s="33">
        <v>7.3499999999999996E-2</v>
      </c>
    </row>
    <row r="107" spans="1:8" ht="13" customHeight="1">
      <c r="A107" s="4"/>
      <c r="B107" s="12" t="s">
        <v>96</v>
      </c>
      <c r="C107" s="13"/>
      <c r="D107" s="13"/>
      <c r="E107" s="13"/>
      <c r="F107" s="23">
        <f>SUM(F106:F106)</f>
        <v>487.05399999999997</v>
      </c>
      <c r="G107" s="24">
        <f>SUM(G106:G106)</f>
        <v>7.46E-2</v>
      </c>
      <c r="H107" s="25"/>
    </row>
    <row r="108" spans="1:8" ht="13" customHeight="1">
      <c r="A108" s="4"/>
      <c r="B108" s="12"/>
      <c r="C108" s="13"/>
      <c r="D108" s="13"/>
      <c r="E108" s="13"/>
      <c r="F108" s="23"/>
      <c r="G108" s="24"/>
      <c r="H108" s="25"/>
    </row>
    <row r="109" spans="1:8" ht="13" customHeight="1">
      <c r="A109" s="4"/>
      <c r="B109" s="26" t="s">
        <v>99</v>
      </c>
      <c r="C109" s="29"/>
      <c r="D109" s="27"/>
      <c r="E109" s="29"/>
      <c r="F109" s="23">
        <f>F103+F107</f>
        <v>985.4615</v>
      </c>
      <c r="G109" s="24">
        <f>G103+G107</f>
        <v>0.15090000000000001</v>
      </c>
      <c r="H109" s="25"/>
    </row>
    <row r="110" spans="1:8" ht="13" customHeight="1">
      <c r="A110" s="4"/>
      <c r="B110" s="12" t="s">
        <v>158</v>
      </c>
      <c r="C110" s="13"/>
      <c r="D110" s="13"/>
      <c r="E110" s="13"/>
      <c r="F110" s="13"/>
      <c r="G110" s="13"/>
      <c r="H110" s="14"/>
    </row>
    <row r="111" spans="1:8" ht="13" customHeight="1">
      <c r="A111" s="30"/>
      <c r="B111" s="16" t="s">
        <v>159</v>
      </c>
      <c r="C111" s="13"/>
      <c r="D111" s="32"/>
      <c r="E111" s="17">
        <v>884395.58940000006</v>
      </c>
      <c r="F111" s="34">
        <v>884.24612650000006</v>
      </c>
      <c r="G111" s="19">
        <f t="shared" ref="G111" si="4">ROUND(F111/$F$115,4)</f>
        <v>0.13539999999999999</v>
      </c>
      <c r="H111" s="35"/>
    </row>
    <row r="112" spans="1:8" ht="13" customHeight="1">
      <c r="A112" s="4"/>
      <c r="B112" s="12" t="s">
        <v>96</v>
      </c>
      <c r="C112" s="13"/>
      <c r="D112" s="13"/>
      <c r="E112" s="13"/>
      <c r="F112" s="23">
        <f>SUM(F111)</f>
        <v>884.24612650000006</v>
      </c>
      <c r="G112" s="24">
        <f>SUM(G111:G111)</f>
        <v>0.13539999999999999</v>
      </c>
      <c r="H112" s="25"/>
    </row>
    <row r="113" spans="1:8" ht="13" customHeight="1">
      <c r="A113" s="4"/>
      <c r="B113" s="26" t="s">
        <v>99</v>
      </c>
      <c r="C113" s="29"/>
      <c r="D113" s="27"/>
      <c r="E113" s="29"/>
      <c r="F113" s="23">
        <f>F112</f>
        <v>884.24612650000006</v>
      </c>
      <c r="G113" s="24">
        <f>G112</f>
        <v>0.13539999999999999</v>
      </c>
      <c r="H113" s="25"/>
    </row>
    <row r="114" spans="1:8" ht="13" customHeight="1">
      <c r="A114" s="4"/>
      <c r="B114" s="26" t="s">
        <v>160</v>
      </c>
      <c r="C114" s="13"/>
      <c r="D114" s="27"/>
      <c r="E114" s="13"/>
      <c r="F114" s="36">
        <f>F115-SUMIF(B:B,"Sub Total",F:F)+F85</f>
        <v>139.15857899999946</v>
      </c>
      <c r="G114" s="37">
        <f>ROUND(F114/$F$115,4)</f>
        <v>2.1299999999999999E-2</v>
      </c>
      <c r="H114" s="25"/>
    </row>
    <row r="115" spans="1:8" ht="13" customHeight="1" thickBot="1">
      <c r="A115" s="4"/>
      <c r="B115" s="38" t="s">
        <v>161</v>
      </c>
      <c r="C115" s="39"/>
      <c r="D115" s="39"/>
      <c r="E115" s="39"/>
      <c r="F115" s="40">
        <v>6531.1653904999994</v>
      </c>
      <c r="G115" s="41">
        <f>G44+G96+G109+G111+G114</f>
        <v>1.0000000000000002</v>
      </c>
      <c r="H115" s="42"/>
    </row>
    <row r="116" spans="1:8" ht="13" customHeight="1">
      <c r="A116" s="4"/>
      <c r="B116" s="6"/>
      <c r="C116" s="4"/>
      <c r="D116" s="4"/>
      <c r="E116" s="4"/>
      <c r="F116" s="4"/>
      <c r="G116" s="4"/>
      <c r="H116" s="4"/>
    </row>
    <row r="117" spans="1:8" ht="13" customHeight="1">
      <c r="A117" s="4"/>
      <c r="C117" s="4"/>
      <c r="D117" s="4"/>
      <c r="E117" s="4"/>
      <c r="F117" s="4"/>
      <c r="G117" s="4"/>
      <c r="H117" s="4"/>
    </row>
    <row r="118" spans="1:8" ht="13" customHeight="1">
      <c r="A118" s="4"/>
      <c r="B118" s="43" t="s">
        <v>162</v>
      </c>
      <c r="C118" s="4"/>
      <c r="D118" s="4"/>
      <c r="E118" s="4"/>
      <c r="F118" s="4"/>
      <c r="G118" s="4"/>
      <c r="H118" s="4"/>
    </row>
    <row r="120" spans="1:8">
      <c r="B120" t="s">
        <v>229</v>
      </c>
      <c r="D120" s="44"/>
    </row>
    <row r="121" spans="1:8">
      <c r="B121" t="s">
        <v>230</v>
      </c>
      <c r="D121" s="44"/>
    </row>
    <row r="122" spans="1:8">
      <c r="B122" t="s">
        <v>164</v>
      </c>
      <c r="D122" s="44"/>
    </row>
    <row r="123" spans="1:8">
      <c r="B123" s="45" t="s">
        <v>165</v>
      </c>
      <c r="C123" s="46" t="s">
        <v>181</v>
      </c>
      <c r="D123" s="47" t="s">
        <v>166</v>
      </c>
    </row>
    <row r="124" spans="1:8">
      <c r="B124" s="48" t="s">
        <v>167</v>
      </c>
      <c r="C124" s="49" t="s">
        <v>168</v>
      </c>
      <c r="D124" s="50">
        <v>10.090999999999999</v>
      </c>
    </row>
    <row r="125" spans="1:8">
      <c r="B125" s="48" t="s">
        <v>169</v>
      </c>
      <c r="C125" s="49" t="s">
        <v>168</v>
      </c>
      <c r="D125" s="50">
        <v>10.090999999999999</v>
      </c>
    </row>
    <row r="126" spans="1:8">
      <c r="B126" s="48" t="s">
        <v>170</v>
      </c>
      <c r="C126" s="49" t="s">
        <v>168</v>
      </c>
      <c r="D126" s="50">
        <v>10.083</v>
      </c>
    </row>
    <row r="127" spans="1:8">
      <c r="B127" s="48" t="s">
        <v>171</v>
      </c>
      <c r="C127" s="49" t="s">
        <v>168</v>
      </c>
      <c r="D127" s="50">
        <v>10.083</v>
      </c>
    </row>
    <row r="128" spans="1:8">
      <c r="C128" s="51"/>
      <c r="D128" s="51"/>
    </row>
    <row r="129" spans="1:6">
      <c r="B129" t="s">
        <v>172</v>
      </c>
      <c r="C129" s="52"/>
      <c r="D129" s="51"/>
    </row>
    <row r="130" spans="1:6">
      <c r="B130" t="s">
        <v>173</v>
      </c>
      <c r="C130" s="52"/>
      <c r="D130" s="51"/>
    </row>
    <row r="131" spans="1:6">
      <c r="C131" s="52"/>
      <c r="D131" s="51"/>
    </row>
    <row r="132" spans="1:6">
      <c r="B132" t="s">
        <v>231</v>
      </c>
      <c r="C132" s="52"/>
      <c r="D132" s="51"/>
    </row>
    <row r="133" spans="1:6">
      <c r="B133" t="s">
        <v>232</v>
      </c>
      <c r="C133" s="52"/>
      <c r="D133" s="51"/>
    </row>
    <row r="134" spans="1:6">
      <c r="B134" t="s">
        <v>174</v>
      </c>
      <c r="C134" t="s">
        <v>175</v>
      </c>
      <c r="D134" s="44"/>
    </row>
    <row r="135" spans="1:6">
      <c r="B135" t="s">
        <v>176</v>
      </c>
      <c r="C135" t="s">
        <v>163</v>
      </c>
      <c r="D135" s="44"/>
    </row>
    <row r="136" spans="1:6">
      <c r="B136" t="s">
        <v>177</v>
      </c>
      <c r="C136" s="54" t="s">
        <v>178</v>
      </c>
      <c r="D136" s="44"/>
    </row>
    <row r="137" spans="1:6">
      <c r="B137" s="53" t="s">
        <v>179</v>
      </c>
      <c r="C137" t="s">
        <v>163</v>
      </c>
      <c r="D137" s="44"/>
    </row>
    <row r="138" spans="1:6">
      <c r="B138" t="s">
        <v>180</v>
      </c>
      <c r="C138" t="s">
        <v>163</v>
      </c>
      <c r="D138" s="44"/>
    </row>
    <row r="139" spans="1:6" ht="15" thickBot="1">
      <c r="D139" s="44"/>
    </row>
    <row r="140" spans="1:6">
      <c r="A140" s="106"/>
      <c r="B140" s="55" t="s">
        <v>182</v>
      </c>
      <c r="C140" s="55"/>
      <c r="D140" s="55"/>
      <c r="E140" s="55"/>
      <c r="F140" s="56"/>
    </row>
    <row r="141" spans="1:6">
      <c r="A141" s="107"/>
      <c r="B141" s="57" t="s">
        <v>1</v>
      </c>
      <c r="C141" s="57"/>
      <c r="D141" s="57"/>
      <c r="E141" s="57"/>
      <c r="F141" s="59"/>
    </row>
    <row r="142" spans="1:6">
      <c r="A142" s="107"/>
      <c r="B142" s="57"/>
      <c r="C142" s="57"/>
      <c r="D142" s="57"/>
      <c r="E142" s="57"/>
      <c r="F142" s="59"/>
    </row>
    <row r="143" spans="1:6" s="1" customFormat="1">
      <c r="A143" s="108"/>
      <c r="B143" s="60" t="s">
        <v>183</v>
      </c>
      <c r="C143" s="61">
        <v>46112</v>
      </c>
      <c r="D143" s="60"/>
      <c r="E143" s="60"/>
      <c r="F143" s="62"/>
    </row>
    <row r="144" spans="1:6" s="1" customFormat="1" ht="42">
      <c r="A144" s="107"/>
      <c r="B144" s="63" t="s">
        <v>184</v>
      </c>
      <c r="C144" s="64" t="s">
        <v>185</v>
      </c>
      <c r="D144" s="64" t="s">
        <v>186</v>
      </c>
      <c r="E144" s="64" t="s">
        <v>187</v>
      </c>
      <c r="F144" s="65" t="s">
        <v>188</v>
      </c>
    </row>
    <row r="145" spans="1:6">
      <c r="A145" s="107"/>
      <c r="B145" s="67" t="s">
        <v>75</v>
      </c>
      <c r="C145" s="68" t="s">
        <v>189</v>
      </c>
      <c r="D145" s="69">
        <v>1115.9428290000001</v>
      </c>
      <c r="E145" s="69">
        <v>984.3</v>
      </c>
      <c r="F145" s="70">
        <v>9.1287263000000003</v>
      </c>
    </row>
    <row r="146" spans="1:6">
      <c r="A146" s="107"/>
      <c r="B146" s="67" t="s">
        <v>15</v>
      </c>
      <c r="C146" s="68" t="s">
        <v>189</v>
      </c>
      <c r="D146" s="69">
        <v>4133.270595</v>
      </c>
      <c r="E146" s="69">
        <v>3962.9</v>
      </c>
      <c r="F146" s="70">
        <v>20.861934599999998</v>
      </c>
    </row>
    <row r="147" spans="1:6">
      <c r="A147" s="107"/>
      <c r="B147" s="67" t="s">
        <v>40</v>
      </c>
      <c r="C147" s="68" t="s">
        <v>189</v>
      </c>
      <c r="D147" s="69">
        <v>432.65629999999999</v>
      </c>
      <c r="E147" s="69">
        <v>402.5</v>
      </c>
      <c r="F147" s="70">
        <v>15.36444</v>
      </c>
    </row>
    <row r="148" spans="1:6">
      <c r="A148" s="107"/>
      <c r="B148" s="67" t="s">
        <v>190</v>
      </c>
      <c r="C148" s="68" t="s">
        <v>189</v>
      </c>
      <c r="D148" s="69">
        <v>1211.6909000000001</v>
      </c>
      <c r="E148" s="69">
        <v>1167.5</v>
      </c>
      <c r="F148" s="70">
        <v>14.1757344</v>
      </c>
    </row>
    <row r="149" spans="1:6">
      <c r="A149" s="107"/>
      <c r="B149" s="67" t="s">
        <v>89</v>
      </c>
      <c r="C149" s="68" t="s">
        <v>189</v>
      </c>
      <c r="D149" s="69">
        <v>137.08000000000001</v>
      </c>
      <c r="E149" s="69">
        <v>124.07</v>
      </c>
      <c r="F149" s="70">
        <v>3.4428308000000003</v>
      </c>
    </row>
    <row r="150" spans="1:6">
      <c r="A150" s="107"/>
      <c r="B150" s="67" t="s">
        <v>91</v>
      </c>
      <c r="C150" s="68" t="s">
        <v>189</v>
      </c>
      <c r="D150" s="69">
        <v>301.2833</v>
      </c>
      <c r="E150" s="69">
        <v>289.35000000000002</v>
      </c>
      <c r="F150" s="70">
        <v>2.9401515000000003</v>
      </c>
    </row>
    <row r="151" spans="1:6">
      <c r="A151" s="107"/>
      <c r="B151" s="67" t="s">
        <v>191</v>
      </c>
      <c r="C151" s="68" t="s">
        <v>189</v>
      </c>
      <c r="D151" s="69">
        <v>305.35000000000002</v>
      </c>
      <c r="E151" s="69">
        <v>292.5</v>
      </c>
      <c r="F151" s="70">
        <v>19.636485</v>
      </c>
    </row>
    <row r="152" spans="1:6">
      <c r="A152" s="107"/>
      <c r="B152" s="67" t="s">
        <v>192</v>
      </c>
      <c r="C152" s="68" t="s">
        <v>189</v>
      </c>
      <c r="D152" s="69">
        <v>833.45429999999999</v>
      </c>
      <c r="E152" s="69">
        <v>811.5</v>
      </c>
      <c r="F152" s="70">
        <v>32.484164999999997</v>
      </c>
    </row>
    <row r="153" spans="1:6">
      <c r="A153" s="107"/>
      <c r="B153" s="67" t="s">
        <v>53</v>
      </c>
      <c r="C153" s="68" t="s">
        <v>189</v>
      </c>
      <c r="D153" s="69">
        <v>2261.3364000000001</v>
      </c>
      <c r="E153" s="69">
        <v>2172</v>
      </c>
      <c r="F153" s="70">
        <v>10.567425</v>
      </c>
    </row>
    <row r="154" spans="1:6">
      <c r="A154" s="107"/>
      <c r="B154" s="67" t="s">
        <v>26</v>
      </c>
      <c r="C154" s="68" t="s">
        <v>189</v>
      </c>
      <c r="D154" s="69">
        <v>1844.6</v>
      </c>
      <c r="E154" s="69">
        <v>1790.5</v>
      </c>
      <c r="F154" s="70">
        <v>16.532814399999999</v>
      </c>
    </row>
    <row r="155" spans="1:6">
      <c r="A155" s="107"/>
      <c r="B155" s="67" t="s">
        <v>193</v>
      </c>
      <c r="C155" s="68" t="s">
        <v>189</v>
      </c>
      <c r="D155" s="69">
        <v>425.06880000000001</v>
      </c>
      <c r="E155" s="69">
        <v>417.85</v>
      </c>
      <c r="F155" s="70">
        <v>14.600488500000001</v>
      </c>
    </row>
    <row r="156" spans="1:6">
      <c r="A156" s="107"/>
      <c r="B156" s="67" t="s">
        <v>55</v>
      </c>
      <c r="C156" s="68" t="s">
        <v>189</v>
      </c>
      <c r="D156" s="69">
        <v>6090</v>
      </c>
      <c r="E156" s="69">
        <v>5964</v>
      </c>
      <c r="F156" s="70">
        <v>10.553800000000001</v>
      </c>
    </row>
    <row r="157" spans="1:6">
      <c r="A157" s="107"/>
      <c r="B157" s="67" t="s">
        <v>194</v>
      </c>
      <c r="C157" s="68" t="s">
        <v>189</v>
      </c>
      <c r="D157" s="69">
        <v>527.34289999999999</v>
      </c>
      <c r="E157" s="69">
        <v>505.6</v>
      </c>
      <c r="F157" s="70">
        <v>10.2324915</v>
      </c>
    </row>
    <row r="158" spans="1:6">
      <c r="A158" s="107"/>
      <c r="B158" s="67" t="s">
        <v>31</v>
      </c>
      <c r="C158" s="68" t="s">
        <v>189</v>
      </c>
      <c r="D158" s="69">
        <v>1303.6333</v>
      </c>
      <c r="E158" s="69">
        <v>1260.9000000000001</v>
      </c>
      <c r="F158" s="70">
        <v>12.531459399999999</v>
      </c>
    </row>
    <row r="159" spans="1:6">
      <c r="A159" s="107"/>
      <c r="B159" s="67" t="s">
        <v>62</v>
      </c>
      <c r="C159" s="68" t="s">
        <v>189</v>
      </c>
      <c r="D159" s="69">
        <v>1027.05</v>
      </c>
      <c r="E159" s="69">
        <v>989.3</v>
      </c>
      <c r="F159" s="70">
        <v>10.48953</v>
      </c>
    </row>
    <row r="160" spans="1:6">
      <c r="A160" s="107"/>
      <c r="B160" s="67" t="s">
        <v>21</v>
      </c>
      <c r="C160" s="68" t="s">
        <v>189</v>
      </c>
      <c r="D160" s="69">
        <v>765.4</v>
      </c>
      <c r="E160" s="69">
        <v>735.9</v>
      </c>
      <c r="F160" s="70">
        <v>17.147658</v>
      </c>
    </row>
    <row r="161" spans="1:6">
      <c r="A161" s="107"/>
      <c r="B161" s="67" t="s">
        <v>12</v>
      </c>
      <c r="C161" s="68" t="s">
        <v>189</v>
      </c>
      <c r="D161" s="69">
        <v>340.89446700000002</v>
      </c>
      <c r="E161" s="69">
        <v>336.55</v>
      </c>
      <c r="F161" s="70">
        <v>27.515831600000002</v>
      </c>
    </row>
    <row r="162" spans="1:6">
      <c r="A162" s="107"/>
      <c r="B162" s="67" t="s">
        <v>195</v>
      </c>
      <c r="C162" s="68" t="s">
        <v>189</v>
      </c>
      <c r="D162" s="69">
        <v>1224.1713999999999</v>
      </c>
      <c r="E162" s="69">
        <v>1211.8</v>
      </c>
      <c r="F162" s="70">
        <v>10.490556999999999</v>
      </c>
    </row>
    <row r="163" spans="1:6">
      <c r="A163" s="107"/>
      <c r="B163" s="67" t="s">
        <v>87</v>
      </c>
      <c r="C163" s="68" t="s">
        <v>189</v>
      </c>
      <c r="D163" s="69">
        <v>138.18</v>
      </c>
      <c r="E163" s="69">
        <v>136.11000000000001</v>
      </c>
      <c r="F163" s="70">
        <v>4.8777008000000004</v>
      </c>
    </row>
    <row r="164" spans="1:6">
      <c r="A164" s="107"/>
      <c r="B164" s="67" t="s">
        <v>50</v>
      </c>
      <c r="C164" s="68" t="s">
        <v>189</v>
      </c>
      <c r="D164" s="69">
        <v>1152.825</v>
      </c>
      <c r="E164" s="69">
        <v>1125.2</v>
      </c>
      <c r="F164" s="70">
        <v>10.815768</v>
      </c>
    </row>
    <row r="165" spans="1:6">
      <c r="A165" s="107"/>
      <c r="B165" s="67" t="s">
        <v>196</v>
      </c>
      <c r="C165" s="68" t="s">
        <v>189</v>
      </c>
      <c r="D165" s="69">
        <v>503.7</v>
      </c>
      <c r="E165" s="69">
        <v>497.9</v>
      </c>
      <c r="F165" s="70">
        <v>21.489194999999999</v>
      </c>
    </row>
    <row r="166" spans="1:6">
      <c r="A166" s="107"/>
      <c r="B166" s="67" t="s">
        <v>197</v>
      </c>
      <c r="C166" s="68" t="s">
        <v>189</v>
      </c>
      <c r="D166" s="69">
        <v>3590.9</v>
      </c>
      <c r="E166" s="69">
        <v>3515</v>
      </c>
      <c r="F166" s="70">
        <v>9.8978512999999992</v>
      </c>
    </row>
    <row r="167" spans="1:6">
      <c r="A167" s="107"/>
      <c r="B167" s="67" t="s">
        <v>198</v>
      </c>
      <c r="C167" s="68" t="s">
        <v>189</v>
      </c>
      <c r="D167" s="69">
        <v>3055</v>
      </c>
      <c r="E167" s="69">
        <v>2968.7</v>
      </c>
      <c r="F167" s="70">
        <v>11.27589</v>
      </c>
    </row>
    <row r="168" spans="1:6">
      <c r="A168" s="107"/>
      <c r="B168" s="67" t="s">
        <v>199</v>
      </c>
      <c r="C168" s="68" t="s">
        <v>189</v>
      </c>
      <c r="D168" s="69">
        <v>12531.75</v>
      </c>
      <c r="E168" s="69">
        <v>12344</v>
      </c>
      <c r="F168" s="70">
        <v>8.7358799999999999</v>
      </c>
    </row>
    <row r="169" spans="1:6">
      <c r="A169" s="107"/>
      <c r="B169" s="67" t="s">
        <v>24</v>
      </c>
      <c r="C169" s="68" t="s">
        <v>189</v>
      </c>
      <c r="D169" s="69">
        <v>105.15</v>
      </c>
      <c r="E169" s="69">
        <v>100.98</v>
      </c>
      <c r="F169" s="70">
        <v>19.472928</v>
      </c>
    </row>
    <row r="170" spans="1:6">
      <c r="A170" s="107"/>
      <c r="B170" s="67" t="s">
        <v>68</v>
      </c>
      <c r="C170" s="68" t="s">
        <v>189</v>
      </c>
      <c r="D170" s="69">
        <v>294.01670000000001</v>
      </c>
      <c r="E170" s="69">
        <v>291.3</v>
      </c>
      <c r="F170" s="70">
        <v>20.816030300000001</v>
      </c>
    </row>
    <row r="171" spans="1:6">
      <c r="A171" s="107"/>
      <c r="B171" s="67" t="s">
        <v>200</v>
      </c>
      <c r="C171" s="68" t="s">
        <v>189</v>
      </c>
      <c r="D171" s="69">
        <v>1377.5667000000001</v>
      </c>
      <c r="E171" s="69">
        <v>1349.3</v>
      </c>
      <c r="F171" s="70">
        <v>10.7345475</v>
      </c>
    </row>
    <row r="172" spans="1:6">
      <c r="A172" s="107"/>
      <c r="B172" s="67" t="s">
        <v>34</v>
      </c>
      <c r="C172" s="68" t="s">
        <v>189</v>
      </c>
      <c r="D172" s="69">
        <v>150.44909999999999</v>
      </c>
      <c r="E172" s="69">
        <v>150.15</v>
      </c>
      <c r="F172" s="70">
        <v>30.275665800000002</v>
      </c>
    </row>
    <row r="173" spans="1:6">
      <c r="A173" s="107"/>
      <c r="B173" s="67" t="s">
        <v>45</v>
      </c>
      <c r="C173" s="68" t="s">
        <v>189</v>
      </c>
      <c r="D173" s="69">
        <v>1041.7</v>
      </c>
      <c r="E173" s="69">
        <v>1020</v>
      </c>
      <c r="F173" s="70">
        <v>10.900285</v>
      </c>
    </row>
    <row r="174" spans="1:6">
      <c r="A174" s="107"/>
      <c r="B174" s="67" t="s">
        <v>72</v>
      </c>
      <c r="C174" s="68" t="s">
        <v>189</v>
      </c>
      <c r="D174" s="69">
        <v>523.2808</v>
      </c>
      <c r="E174" s="69">
        <v>511.4</v>
      </c>
      <c r="F174" s="70">
        <v>9.7758959999999995</v>
      </c>
    </row>
    <row r="175" spans="1:6">
      <c r="A175" s="107"/>
      <c r="B175" s="67" t="s">
        <v>77</v>
      </c>
      <c r="C175" s="68" t="s">
        <v>189</v>
      </c>
      <c r="D175" s="69">
        <v>2433.1999999999998</v>
      </c>
      <c r="E175" s="69">
        <v>2361.6</v>
      </c>
      <c r="F175" s="70">
        <v>8.7879959999999997</v>
      </c>
    </row>
    <row r="176" spans="1:6">
      <c r="A176" s="107"/>
      <c r="B176" s="67" t="s">
        <v>82</v>
      </c>
      <c r="C176" s="68" t="s">
        <v>189</v>
      </c>
      <c r="D176" s="69">
        <v>364.4</v>
      </c>
      <c r="E176" s="69">
        <v>354.55</v>
      </c>
      <c r="F176" s="70">
        <v>6.2719250000000004</v>
      </c>
    </row>
    <row r="177" spans="1:6">
      <c r="A177" s="107"/>
      <c r="B177" s="67" t="s">
        <v>94</v>
      </c>
      <c r="C177" s="68" t="s">
        <v>189</v>
      </c>
      <c r="D177" s="69">
        <v>296.8</v>
      </c>
      <c r="E177" s="69">
        <v>296.85000000000002</v>
      </c>
      <c r="F177" s="70">
        <v>2.3611900000000001</v>
      </c>
    </row>
    <row r="178" spans="1:6">
      <c r="A178" s="107"/>
      <c r="B178" s="71"/>
      <c r="C178" s="72"/>
      <c r="D178" s="72"/>
      <c r="E178" s="72"/>
      <c r="F178" s="73"/>
    </row>
    <row r="179" spans="1:6">
      <c r="A179" s="107"/>
      <c r="B179" s="74"/>
      <c r="C179" s="75"/>
      <c r="D179" s="75"/>
      <c r="E179" s="75"/>
      <c r="F179" s="76"/>
    </row>
    <row r="180" spans="1:6">
      <c r="A180" s="107"/>
      <c r="B180" s="77" t="s">
        <v>201</v>
      </c>
      <c r="C180" s="78">
        <v>-31.380371000000011</v>
      </c>
      <c r="D180" s="79"/>
      <c r="E180" s="79"/>
      <c r="F180" s="80"/>
    </row>
    <row r="181" spans="1:6">
      <c r="A181" s="107"/>
      <c r="B181" s="58"/>
      <c r="C181" s="58"/>
      <c r="D181" s="58"/>
      <c r="E181" s="58"/>
      <c r="F181" s="81"/>
    </row>
    <row r="182" spans="1:6" s="1" customFormat="1" ht="14.5" customHeight="1">
      <c r="A182" s="107"/>
      <c r="B182" s="110" t="s">
        <v>202</v>
      </c>
      <c r="C182" s="111"/>
      <c r="D182" s="111"/>
      <c r="E182" s="111"/>
      <c r="F182" s="112"/>
    </row>
    <row r="183" spans="1:6" s="1" customFormat="1" ht="98">
      <c r="A183" s="107"/>
      <c r="B183" s="82" t="s">
        <v>203</v>
      </c>
      <c r="C183" s="82" t="s">
        <v>204</v>
      </c>
      <c r="D183" s="82" t="s">
        <v>205</v>
      </c>
      <c r="E183" s="82" t="s">
        <v>206</v>
      </c>
      <c r="F183" s="83" t="s">
        <v>207</v>
      </c>
    </row>
    <row r="184" spans="1:6">
      <c r="A184" s="107"/>
      <c r="B184" s="84">
        <v>549</v>
      </c>
      <c r="C184" s="84">
        <v>549</v>
      </c>
      <c r="D184" s="85">
        <v>350531807.84999996</v>
      </c>
      <c r="E184" s="85">
        <v>373888217.77999997</v>
      </c>
      <c r="F184" s="86">
        <v>23356409.93</v>
      </c>
    </row>
    <row r="185" spans="1:6">
      <c r="A185" s="107"/>
      <c r="B185" s="66"/>
      <c r="C185" s="66"/>
      <c r="D185" s="87"/>
      <c r="E185" s="87"/>
      <c r="F185" s="88"/>
    </row>
    <row r="186" spans="1:6">
      <c r="A186" s="107"/>
      <c r="B186" s="66"/>
      <c r="C186" s="66"/>
      <c r="D186" s="66"/>
      <c r="E186" s="66"/>
      <c r="F186" s="88"/>
    </row>
    <row r="187" spans="1:6" s="1" customFormat="1">
      <c r="A187" s="107"/>
      <c r="B187" s="89" t="s">
        <v>208</v>
      </c>
      <c r="C187" s="66"/>
      <c r="D187" s="66"/>
      <c r="E187" s="66"/>
      <c r="F187" s="88" t="s">
        <v>163</v>
      </c>
    </row>
    <row r="188" spans="1:6">
      <c r="A188" s="107"/>
      <c r="B188" s="58"/>
      <c r="C188" s="58"/>
      <c r="D188" s="58"/>
      <c r="E188" s="58"/>
      <c r="F188" s="81"/>
    </row>
    <row r="189" spans="1:6">
      <c r="A189" s="107"/>
      <c r="B189" s="58"/>
      <c r="C189" s="58"/>
      <c r="D189" s="58"/>
      <c r="E189" s="58"/>
      <c r="F189" s="81"/>
    </row>
    <row r="190" spans="1:6" s="1" customFormat="1">
      <c r="A190" s="108"/>
      <c r="B190" s="89" t="s">
        <v>209</v>
      </c>
      <c r="C190" s="58"/>
      <c r="D190" s="58"/>
      <c r="E190" s="58"/>
      <c r="F190" s="81"/>
    </row>
    <row r="191" spans="1:6" s="1" customFormat="1" ht="42">
      <c r="A191" s="107"/>
      <c r="B191" s="90" t="s">
        <v>184</v>
      </c>
      <c r="C191" s="91" t="s">
        <v>185</v>
      </c>
      <c r="D191" s="91" t="s">
        <v>186</v>
      </c>
      <c r="E191" s="91" t="s">
        <v>187</v>
      </c>
      <c r="F191" s="92" t="s">
        <v>188</v>
      </c>
    </row>
    <row r="192" spans="1:6">
      <c r="A192" s="107"/>
      <c r="B192" s="93" t="s">
        <v>163</v>
      </c>
      <c r="C192" s="94"/>
      <c r="D192" s="94"/>
      <c r="E192" s="94"/>
      <c r="F192" s="95"/>
    </row>
    <row r="193" spans="1:6">
      <c r="A193" s="107"/>
      <c r="B193" s="58"/>
      <c r="C193" s="58"/>
      <c r="D193" s="58"/>
      <c r="E193" s="58"/>
      <c r="F193" s="81"/>
    </row>
    <row r="194" spans="1:6">
      <c r="A194" s="107"/>
      <c r="B194" s="96" t="s">
        <v>201</v>
      </c>
      <c r="C194" s="58" t="s">
        <v>163</v>
      </c>
      <c r="D194" s="58"/>
      <c r="E194" s="58"/>
      <c r="F194" s="81"/>
    </row>
    <row r="195" spans="1:6">
      <c r="A195" s="107"/>
      <c r="B195" s="58"/>
      <c r="C195" s="58"/>
      <c r="D195" s="58"/>
      <c r="E195" s="58"/>
      <c r="F195" s="81"/>
    </row>
    <row r="196" spans="1:6">
      <c r="A196" s="107"/>
      <c r="B196" s="58"/>
      <c r="C196" s="58"/>
      <c r="D196" s="58"/>
      <c r="E196" s="58"/>
      <c r="F196" s="81"/>
    </row>
    <row r="197" spans="1:6" s="1" customFormat="1" ht="14.5" customHeight="1">
      <c r="A197" s="107"/>
      <c r="B197" s="113" t="s">
        <v>210</v>
      </c>
      <c r="C197" s="114"/>
      <c r="D197" s="114"/>
      <c r="E197" s="114"/>
      <c r="F197" s="115"/>
    </row>
    <row r="198" spans="1:6" s="1" customFormat="1" ht="98">
      <c r="A198" s="107"/>
      <c r="B198" s="64" t="s">
        <v>203</v>
      </c>
      <c r="C198" s="64" t="s">
        <v>204</v>
      </c>
      <c r="D198" s="64" t="s">
        <v>205</v>
      </c>
      <c r="E198" s="64" t="s">
        <v>206</v>
      </c>
      <c r="F198" s="65" t="s">
        <v>207</v>
      </c>
    </row>
    <row r="199" spans="1:6">
      <c r="A199" s="107"/>
      <c r="B199" s="68" t="s">
        <v>163</v>
      </c>
      <c r="C199" s="64"/>
      <c r="D199" s="64"/>
      <c r="E199" s="64"/>
      <c r="F199" s="65"/>
    </row>
    <row r="200" spans="1:6">
      <c r="A200" s="107"/>
      <c r="B200" s="58"/>
      <c r="C200" s="58"/>
      <c r="D200" s="58"/>
      <c r="E200" s="58"/>
      <c r="F200" s="81"/>
    </row>
    <row r="201" spans="1:6" s="1" customFormat="1">
      <c r="A201" s="108"/>
      <c r="B201" s="89" t="s">
        <v>211</v>
      </c>
      <c r="C201" s="58"/>
      <c r="D201" s="58"/>
      <c r="E201" s="58"/>
      <c r="F201" s="81"/>
    </row>
    <row r="202" spans="1:6" s="1" customFormat="1" ht="42">
      <c r="A202" s="107"/>
      <c r="B202" s="63" t="s">
        <v>184</v>
      </c>
      <c r="C202" s="64" t="s">
        <v>212</v>
      </c>
      <c r="D202" s="64" t="s">
        <v>213</v>
      </c>
      <c r="E202" s="64" t="s">
        <v>214</v>
      </c>
      <c r="F202" s="81"/>
    </row>
    <row r="203" spans="1:6">
      <c r="A203" s="107"/>
      <c r="B203" s="97" t="s">
        <v>163</v>
      </c>
      <c r="C203" s="97"/>
      <c r="D203" s="97"/>
      <c r="E203" s="97"/>
      <c r="F203" s="81"/>
    </row>
    <row r="204" spans="1:6">
      <c r="A204" s="107"/>
      <c r="B204" s="58"/>
      <c r="C204" s="58"/>
      <c r="D204" s="58"/>
      <c r="E204" s="58"/>
      <c r="F204" s="81"/>
    </row>
    <row r="205" spans="1:6">
      <c r="A205" s="107"/>
      <c r="B205" s="58" t="s">
        <v>215</v>
      </c>
      <c r="C205" s="58" t="s">
        <v>163</v>
      </c>
      <c r="D205" s="58"/>
      <c r="E205" s="58"/>
      <c r="F205" s="81"/>
    </row>
    <row r="206" spans="1:6">
      <c r="A206" s="107"/>
      <c r="B206" s="58"/>
      <c r="C206" s="58"/>
      <c r="D206" s="58"/>
      <c r="E206" s="58"/>
      <c r="F206" s="81"/>
    </row>
    <row r="207" spans="1:6" s="1" customFormat="1">
      <c r="A207" s="107"/>
      <c r="B207" s="98" t="s">
        <v>216</v>
      </c>
      <c r="C207" s="99"/>
      <c r="D207" s="99"/>
      <c r="E207" s="100"/>
      <c r="F207" s="101"/>
    </row>
    <row r="208" spans="1:6" s="1" customFormat="1" ht="42">
      <c r="A208" s="107"/>
      <c r="B208" s="64" t="s">
        <v>217</v>
      </c>
      <c r="C208" s="64" t="s">
        <v>218</v>
      </c>
      <c r="D208" s="64" t="s">
        <v>219</v>
      </c>
      <c r="E208" s="58"/>
      <c r="F208" s="81"/>
    </row>
    <row r="209" spans="1:6">
      <c r="A209" s="107"/>
      <c r="B209" s="97" t="s">
        <v>163</v>
      </c>
      <c r="C209" s="97"/>
      <c r="D209" s="97"/>
      <c r="E209" s="58"/>
      <c r="F209" s="81"/>
    </row>
    <row r="210" spans="1:6">
      <c r="A210" s="107"/>
      <c r="B210" s="58"/>
      <c r="C210" s="58"/>
      <c r="D210" s="58"/>
      <c r="E210" s="58"/>
      <c r="F210" s="81"/>
    </row>
    <row r="211" spans="1:6" s="1" customFormat="1">
      <c r="A211" s="108"/>
      <c r="B211" s="89" t="s">
        <v>220</v>
      </c>
      <c r="C211" s="58"/>
      <c r="D211" s="58"/>
      <c r="E211" s="58"/>
      <c r="F211" s="81"/>
    </row>
    <row r="212" spans="1:6" s="1" customFormat="1" ht="42">
      <c r="A212" s="107"/>
      <c r="B212" s="63" t="s">
        <v>184</v>
      </c>
      <c r="C212" s="64" t="s">
        <v>221</v>
      </c>
      <c r="D212" s="64" t="s">
        <v>222</v>
      </c>
      <c r="E212" s="64" t="s">
        <v>223</v>
      </c>
      <c r="F212" s="65" t="s">
        <v>224</v>
      </c>
    </row>
    <row r="213" spans="1:6">
      <c r="A213" s="107"/>
      <c r="B213" s="97" t="s">
        <v>163</v>
      </c>
      <c r="C213" s="97"/>
      <c r="D213" s="97"/>
      <c r="E213" s="97"/>
      <c r="F213" s="102"/>
    </row>
    <row r="214" spans="1:6">
      <c r="A214" s="107"/>
      <c r="B214" s="58"/>
      <c r="C214" s="58"/>
      <c r="D214" s="58"/>
      <c r="E214" s="58"/>
      <c r="F214" s="81"/>
    </row>
    <row r="215" spans="1:6" s="1" customFormat="1">
      <c r="A215" s="107"/>
      <c r="B215" s="58" t="s">
        <v>225</v>
      </c>
      <c r="C215" s="58" t="s">
        <v>163</v>
      </c>
      <c r="D215" s="58"/>
      <c r="E215" s="58"/>
      <c r="F215" s="81"/>
    </row>
    <row r="216" spans="1:6" s="1" customFormat="1">
      <c r="A216" s="107"/>
      <c r="B216" s="58"/>
      <c r="C216" s="58"/>
      <c r="D216" s="58"/>
      <c r="E216" s="58"/>
      <c r="F216" s="81"/>
    </row>
    <row r="217" spans="1:6" s="1" customFormat="1">
      <c r="A217" s="107"/>
      <c r="B217" s="98" t="s">
        <v>226</v>
      </c>
      <c r="C217" s="58"/>
      <c r="D217" s="58"/>
      <c r="E217" s="58"/>
      <c r="F217" s="81"/>
    </row>
    <row r="218" spans="1:6" s="1" customFormat="1" ht="42">
      <c r="A218" s="107"/>
      <c r="B218" s="63" t="s">
        <v>217</v>
      </c>
      <c r="C218" s="64" t="s">
        <v>227</v>
      </c>
      <c r="D218" s="64" t="s">
        <v>219</v>
      </c>
      <c r="E218" s="58"/>
      <c r="F218" s="81"/>
    </row>
    <row r="219" spans="1:6">
      <c r="A219" s="107"/>
      <c r="B219" s="67" t="s">
        <v>163</v>
      </c>
      <c r="C219" s="64"/>
      <c r="D219" s="64"/>
      <c r="E219" s="58"/>
      <c r="F219" s="81"/>
    </row>
    <row r="220" spans="1:6">
      <c r="A220" s="107"/>
      <c r="B220" s="58"/>
      <c r="C220" s="58"/>
      <c r="D220" s="58"/>
      <c r="E220" s="58"/>
      <c r="F220" s="81"/>
    </row>
    <row r="221" spans="1:6" s="1" customFormat="1">
      <c r="A221" s="108"/>
      <c r="B221" s="57" t="s">
        <v>228</v>
      </c>
      <c r="C221" s="58" t="s">
        <v>163</v>
      </c>
      <c r="D221" s="58"/>
      <c r="E221" s="58"/>
      <c r="F221" s="81"/>
    </row>
    <row r="222" spans="1:6">
      <c r="A222" s="107"/>
      <c r="B222" s="103"/>
      <c r="C222" s="58"/>
      <c r="D222" s="58"/>
      <c r="E222" s="58"/>
      <c r="F222" s="81"/>
    </row>
    <row r="223" spans="1:6" ht="15" thickBot="1">
      <c r="A223" s="109"/>
      <c r="B223" s="104"/>
      <c r="C223" s="104"/>
      <c r="D223" s="104"/>
      <c r="E223" s="104"/>
      <c r="F223" s="105"/>
    </row>
  </sheetData>
  <mergeCells count="2">
    <mergeCell ref="B182:F182"/>
    <mergeCell ref="B197:F19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ASIF01 New 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Haresh Naik</dc:creator>
  <cp:lastModifiedBy>Suchit Yedre</cp:lastModifiedBy>
  <dcterms:created xsi:type="dcterms:W3CDTF">2026-04-06T12:53:19Z</dcterms:created>
  <dcterms:modified xsi:type="dcterms:W3CDTF">2026-04-09T09:35:10Z</dcterms:modified>
</cp:coreProperties>
</file>